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" sheetId="1" r:id="rId1"/>
    <sheet name="CE" sheetId="2" r:id="rId2"/>
  </sheets>
  <definedNames/>
  <calcPr fullCalcOnLoad="1"/>
</workbook>
</file>

<file path=xl/sharedStrings.xml><?xml version="1.0" encoding="utf-8"?>
<sst xmlns="http://schemas.openxmlformats.org/spreadsheetml/2006/main" count="120" uniqueCount="99">
  <si>
    <t>AZIENDA PER I SERVIZI SANITARI N. 1 "Triestina"</t>
  </si>
  <si>
    <t>STATO PATRIMONIALE</t>
  </si>
  <si>
    <t>Bilancio d'esercizio 2012</t>
  </si>
  <si>
    <t>Previsione esercizio 2013</t>
  </si>
  <si>
    <t>ATTIVO</t>
  </si>
  <si>
    <t>A)</t>
  </si>
  <si>
    <t>IMMOBILIZZAZIONI</t>
  </si>
  <si>
    <t>I.</t>
  </si>
  <si>
    <t>Immobilizzazioni immateriali nette</t>
  </si>
  <si>
    <t>II.</t>
  </si>
  <si>
    <t>Immobilizzazioni materiali nette</t>
  </si>
  <si>
    <t>Terreni</t>
  </si>
  <si>
    <t>Fabbricati</t>
  </si>
  <si>
    <t>Impianti e macchinari</t>
  </si>
  <si>
    <t>Attrezzature sanitarie</t>
  </si>
  <si>
    <t>Mobili e arredi</t>
  </si>
  <si>
    <t>Automezzi</t>
  </si>
  <si>
    <t>Altri beni</t>
  </si>
  <si>
    <t>Immobilizzazioni in corso e acconti</t>
  </si>
  <si>
    <t>III.</t>
  </si>
  <si>
    <t>Immobilizzazioni finanziarie</t>
  </si>
  <si>
    <t>TOTALE IMMOBILIZZAZIONI</t>
  </si>
  <si>
    <t>B)</t>
  </si>
  <si>
    <t>ATTIVO CIRCOLANTE</t>
  </si>
  <si>
    <t>Rimanenze</t>
  </si>
  <si>
    <t>Crediti</t>
  </si>
  <si>
    <t>Titoli</t>
  </si>
  <si>
    <t>IV.</t>
  </si>
  <si>
    <t>Disponibilità liquide</t>
  </si>
  <si>
    <t>TOTALE ATTIVO CIRCOLANTE</t>
  </si>
  <si>
    <t>C)</t>
  </si>
  <si>
    <t>RATEI E RISCONTI</t>
  </si>
  <si>
    <t>TOTALE ATTIVO</t>
  </si>
  <si>
    <t>PASSIVO</t>
  </si>
  <si>
    <t>PATRIMONIO NETTO</t>
  </si>
  <si>
    <t>Fondo di dotazione</t>
  </si>
  <si>
    <t>Contributi c/capitale da Regione indistinti</t>
  </si>
  <si>
    <t>Contributi c/capitale da Regione vincolati</t>
  </si>
  <si>
    <t>Altri contributi in c/capitale</t>
  </si>
  <si>
    <t>V.</t>
  </si>
  <si>
    <t xml:space="preserve">Contributi per ripiani perdite </t>
  </si>
  <si>
    <t>VI.</t>
  </si>
  <si>
    <t>Riserve di rivalutazione</t>
  </si>
  <si>
    <t>VII.</t>
  </si>
  <si>
    <t>Altre riserve</t>
  </si>
  <si>
    <t>VIII.</t>
  </si>
  <si>
    <t>Utili (perdite) portati a nuovo</t>
  </si>
  <si>
    <t>IX.</t>
  </si>
  <si>
    <t>Utile (Perdita) dell'esercizio</t>
  </si>
  <si>
    <t>TOTALE PATRIMONIO NETTO</t>
  </si>
  <si>
    <t>FONDI PER RISCHI E ONERI</t>
  </si>
  <si>
    <t>PREMIO DI OPEROSITA' MEDICI SUMAI</t>
  </si>
  <si>
    <t>D)</t>
  </si>
  <si>
    <t>DEBITI</t>
  </si>
  <si>
    <t>E)</t>
  </si>
  <si>
    <t>TOTALE PASSIVO E NETTO</t>
  </si>
  <si>
    <t>Il Direttore Generale</t>
  </si>
  <si>
    <t>dott. Fabio Samani</t>
  </si>
  <si>
    <t>CONTO ECONOMICO</t>
  </si>
  <si>
    <t>RICAVI</t>
  </si>
  <si>
    <t>VALORE DELLA PRODUZIONE</t>
  </si>
  <si>
    <t>Contributi d'esercizio</t>
  </si>
  <si>
    <t>Ricavi per prestazioni ad aziende del SSN</t>
  </si>
  <si>
    <t>Ricavi per altre prestazioni</t>
  </si>
  <si>
    <t>Costi capitalizzati</t>
  </si>
  <si>
    <t xml:space="preserve">TOTALE VALORE DELLA PRODUZIONE </t>
  </si>
  <si>
    <t>COSTI</t>
  </si>
  <si>
    <t>COSTI DELLA PRODUZIONE</t>
  </si>
  <si>
    <t>Acquisti di beni</t>
  </si>
  <si>
    <t>Acquisti di servizi</t>
  </si>
  <si>
    <t xml:space="preserve">   a) Prestazioni in regime di ricovero</t>
  </si>
  <si>
    <t xml:space="preserve">   b) Prestazioni ambulatoriali e diagnostiche</t>
  </si>
  <si>
    <t xml:space="preserve">   c) Farmaceutica</t>
  </si>
  <si>
    <t xml:space="preserve">   d) Medicina di base</t>
  </si>
  <si>
    <t xml:space="preserve">   e) Altre convenzioni</t>
  </si>
  <si>
    <t xml:space="preserve">   f) servizi appaltati</t>
  </si>
  <si>
    <t xml:space="preserve">   g) manutenzioni</t>
  </si>
  <si>
    <t xml:space="preserve">   h) Utenze</t>
  </si>
  <si>
    <t xml:space="preserve">   i) Rimborsi-assegni, contributi e altri servizi</t>
  </si>
  <si>
    <t>Godimento di beni di terzi</t>
  </si>
  <si>
    <t>Costi del personale</t>
  </si>
  <si>
    <t xml:space="preserve">   a) Personale sanitario</t>
  </si>
  <si>
    <t xml:space="preserve">   b) Personale professionale</t>
  </si>
  <si>
    <t xml:space="preserve">   c) Personale tecnico</t>
  </si>
  <si>
    <t xml:space="preserve">   d) Personale amministrativo</t>
  </si>
  <si>
    <t xml:space="preserve">   e) Altri costi del personale</t>
  </si>
  <si>
    <t>Costi generali ed oneri diversi di gestione</t>
  </si>
  <si>
    <t>Ammortamenti e svalutazioni</t>
  </si>
  <si>
    <t>Variazione delle rimanenze</t>
  </si>
  <si>
    <t>Accantonamenti per rischi</t>
  </si>
  <si>
    <t>Altri accantonamenti</t>
  </si>
  <si>
    <t xml:space="preserve">TOTALE COSTI DELLA PRODUZIONE </t>
  </si>
  <si>
    <t>DIFFERENZA TRA VALORE E COSTI DELLA PRODUZ.</t>
  </si>
  <si>
    <t>PROVENTI E ONERI FINANZIARI</t>
  </si>
  <si>
    <t>RETTIFICHE DI VALORE DI ATTIVITA' FINANZIARIE</t>
  </si>
  <si>
    <t>PROVENTI E ONERI STRAORDINARI</t>
  </si>
  <si>
    <t>RISULTATO PRIMA DELLE IMPOSTE</t>
  </si>
  <si>
    <t>Imposte sul reddito dell'esercizio</t>
  </si>
  <si>
    <t>UTILE (PERDITA) DELL'ESERCIZIO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</si>
</sst>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_-* #,##0_-;\-* #,##0_-;_-* \-_-;_-@_-"/>
    <numFmt numFmtId="167" formatCode="#,##0;\(#,##0\)"/>
  </numFmts>
  <fonts count="9">
    <font>
      <sz val="10"/>
      <name val="Arial"/>
      <family val="2"/>
    </font>
    <font>
      <b/>
      <sz val="12"/>
      <name val="New Century Schlbk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 horizontal="left"/>
      <protection/>
    </xf>
  </cellStyleXfs>
  <cellXfs count="65">
    <xf numFmtId="164" fontId="0" fillId="0" borderId="0" xfId="0" applyAlignment="1">
      <alignment/>
    </xf>
    <xf numFmtId="166" fontId="0" fillId="0" borderId="0" xfId="16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6" fontId="2" fillId="0" borderId="2" xfId="16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/>
    </xf>
    <xf numFmtId="165" fontId="3" fillId="0" borderId="3" xfId="20" applyFont="1" applyFill="1" applyBorder="1" applyAlignment="1">
      <alignment horizontal="center" vertical="center"/>
      <protection/>
    </xf>
    <xf numFmtId="164" fontId="2" fillId="0" borderId="3" xfId="0" applyFont="1" applyBorder="1" applyAlignment="1">
      <alignment/>
    </xf>
    <xf numFmtId="167" fontId="4" fillId="0" borderId="3" xfId="16" applyNumberFormat="1" applyFont="1" applyFill="1" applyBorder="1" applyAlignment="1" applyProtection="1">
      <alignment/>
      <protection/>
    </xf>
    <xf numFmtId="164" fontId="4" fillId="0" borderId="4" xfId="0" applyFont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left"/>
      <protection/>
    </xf>
    <xf numFmtId="167" fontId="5" fillId="0" borderId="6" xfId="0" applyNumberFormat="1" applyFont="1" applyBorder="1" applyAlignment="1" applyProtection="1">
      <alignment horizontal="right"/>
      <protection/>
    </xf>
    <xf numFmtId="167" fontId="6" fillId="0" borderId="6" xfId="16" applyNumberFormat="1" applyFont="1" applyFill="1" applyBorder="1" applyAlignment="1" applyProtection="1">
      <alignment/>
      <protection/>
    </xf>
    <xf numFmtId="164" fontId="5" fillId="0" borderId="5" xfId="0" applyFont="1" applyFill="1" applyBorder="1" applyAlignment="1" applyProtection="1">
      <alignment horizontal="left"/>
      <protection/>
    </xf>
    <xf numFmtId="167" fontId="6" fillId="0" borderId="6" xfId="0" applyNumberFormat="1" applyFont="1" applyBorder="1" applyAlignment="1" applyProtection="1">
      <alignment horizontal="right"/>
      <protection/>
    </xf>
    <xf numFmtId="164" fontId="6" fillId="0" borderId="5" xfId="0" applyFont="1" applyFill="1" applyBorder="1" applyAlignment="1" applyProtection="1">
      <alignment horizontal="left"/>
      <protection/>
    </xf>
    <xf numFmtId="167" fontId="6" fillId="0" borderId="6" xfId="16" applyNumberFormat="1" applyFont="1" applyFill="1" applyBorder="1" applyAlignment="1" applyProtection="1">
      <alignment horizontal="right"/>
      <protection/>
    </xf>
    <xf numFmtId="164" fontId="6" fillId="0" borderId="5" xfId="0" applyFont="1" applyFill="1" applyBorder="1" applyAlignment="1">
      <alignment/>
    </xf>
    <xf numFmtId="167" fontId="6" fillId="0" borderId="7" xfId="0" applyNumberFormat="1" applyFont="1" applyBorder="1" applyAlignment="1" applyProtection="1">
      <alignment horizontal="right"/>
      <protection/>
    </xf>
    <xf numFmtId="167" fontId="6" fillId="0" borderId="7" xfId="16" applyNumberFormat="1" applyFont="1" applyFill="1" applyBorder="1" applyAlignment="1" applyProtection="1">
      <alignment/>
      <protection/>
    </xf>
    <xf numFmtId="164" fontId="4" fillId="0" borderId="5" xfId="0" applyFont="1" applyFill="1" applyBorder="1" applyAlignment="1" applyProtection="1">
      <alignment horizontal="right"/>
      <protection/>
    </xf>
    <xf numFmtId="167" fontId="4" fillId="0" borderId="8" xfId="0" applyNumberFormat="1" applyFont="1" applyBorder="1" applyAlignment="1" applyProtection="1">
      <alignment horizontal="right"/>
      <protection/>
    </xf>
    <xf numFmtId="167" fontId="5" fillId="0" borderId="3" xfId="0" applyNumberFormat="1" applyFont="1" applyBorder="1" applyAlignment="1" applyProtection="1">
      <alignment horizontal="right"/>
      <protection/>
    </xf>
    <xf numFmtId="167" fontId="6" fillId="0" borderId="3" xfId="16" applyNumberFormat="1" applyFont="1" applyFill="1" applyBorder="1" applyAlignment="1" applyProtection="1">
      <alignment/>
      <protection/>
    </xf>
    <xf numFmtId="164" fontId="4" fillId="0" borderId="5" xfId="0" applyFont="1" applyFill="1" applyBorder="1" applyAlignment="1" applyProtection="1">
      <alignment horizontal="left"/>
      <protection/>
    </xf>
    <xf numFmtId="166" fontId="6" fillId="0" borderId="7" xfId="16" applyFont="1" applyFill="1" applyBorder="1" applyAlignment="1" applyProtection="1">
      <alignment horizontal="right"/>
      <protection/>
    </xf>
    <xf numFmtId="167" fontId="6" fillId="0" borderId="3" xfId="0" applyNumberFormat="1" applyFont="1" applyBorder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 horizontal="right"/>
      <protection/>
    </xf>
    <xf numFmtId="167" fontId="4" fillId="0" borderId="6" xfId="16" applyNumberFormat="1" applyFont="1" applyFill="1" applyBorder="1" applyAlignment="1" applyProtection="1">
      <alignment/>
      <protection/>
    </xf>
    <xf numFmtId="167" fontId="4" fillId="0" borderId="3" xfId="0" applyNumberFormat="1" applyFont="1" applyBorder="1" applyAlignment="1" applyProtection="1">
      <alignment horizontal="right"/>
      <protection/>
    </xf>
    <xf numFmtId="165" fontId="3" fillId="0" borderId="6" xfId="20" applyFont="1" applyFill="1" applyBorder="1" applyAlignment="1">
      <alignment horizontal="center" vertical="center"/>
      <protection/>
    </xf>
    <xf numFmtId="167" fontId="6" fillId="0" borderId="6" xfId="0" applyNumberFormat="1" applyFont="1" applyBorder="1" applyAlignment="1" applyProtection="1">
      <alignment horizontal="right" vertical="center" wrapText="1"/>
      <protection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5" fillId="0" borderId="5" xfId="0" applyFont="1" applyFill="1" applyBorder="1" applyAlignment="1" applyProtection="1">
      <alignment horizontal="left" wrapText="1"/>
      <protection/>
    </xf>
    <xf numFmtId="164" fontId="4" fillId="0" borderId="4" xfId="0" applyFont="1" applyBorder="1" applyAlignment="1">
      <alignment horizontal="center"/>
    </xf>
    <xf numFmtId="164" fontId="4" fillId="0" borderId="9" xfId="0" applyFont="1" applyBorder="1" applyAlignment="1" applyProtection="1">
      <alignment horizontal="center"/>
      <protection/>
    </xf>
    <xf numFmtId="164" fontId="4" fillId="0" borderId="10" xfId="0" applyFont="1" applyFill="1" applyBorder="1" applyAlignment="1" applyProtection="1">
      <alignment horizontal="right"/>
      <protection/>
    </xf>
    <xf numFmtId="164" fontId="2" fillId="0" borderId="3" xfId="0" applyFont="1" applyBorder="1" applyAlignment="1">
      <alignment horizontal="center"/>
    </xf>
    <xf numFmtId="167" fontId="6" fillId="0" borderId="6" xfId="0" applyNumberFormat="1" applyFont="1" applyBorder="1" applyAlignment="1">
      <alignment/>
    </xf>
    <xf numFmtId="164" fontId="6" fillId="0" borderId="5" xfId="0" applyFont="1" applyBorder="1" applyAlignment="1" applyProtection="1">
      <alignment horizontal="left"/>
      <protection/>
    </xf>
    <xf numFmtId="167" fontId="6" fillId="0" borderId="7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0" borderId="5" xfId="0" applyFont="1" applyBorder="1" applyAlignment="1" applyProtection="1">
      <alignment horizontal="right"/>
      <protection/>
    </xf>
    <xf numFmtId="167" fontId="4" fillId="0" borderId="8" xfId="0" applyNumberFormat="1" applyFont="1" applyBorder="1" applyAlignment="1">
      <alignment/>
    </xf>
    <xf numFmtId="164" fontId="5" fillId="0" borderId="5" xfId="0" applyFont="1" applyBorder="1" applyAlignment="1" applyProtection="1">
      <alignment horizontal="left"/>
      <protection/>
    </xf>
    <xf numFmtId="167" fontId="6" fillId="0" borderId="3" xfId="0" applyNumberFormat="1" applyFont="1" applyBorder="1" applyAlignment="1">
      <alignment/>
    </xf>
    <xf numFmtId="164" fontId="2" fillId="0" borderId="6" xfId="0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7" fontId="6" fillId="0" borderId="11" xfId="0" applyNumberFormat="1" applyFont="1" applyBorder="1" applyAlignment="1">
      <alignment/>
    </xf>
    <xf numFmtId="164" fontId="4" fillId="0" borderId="5" xfId="0" applyFont="1" applyBorder="1" applyAlignment="1">
      <alignment horizontal="right"/>
    </xf>
    <xf numFmtId="164" fontId="7" fillId="0" borderId="4" xfId="0" applyFont="1" applyBorder="1" applyAlignment="1">
      <alignment horizontal="center"/>
    </xf>
    <xf numFmtId="164" fontId="8" fillId="0" borderId="5" xfId="0" applyFont="1" applyBorder="1" applyAlignment="1" applyProtection="1">
      <alignment horizontal="left"/>
      <protection/>
    </xf>
    <xf numFmtId="164" fontId="0" fillId="0" borderId="9" xfId="0" applyBorder="1" applyAlignment="1">
      <alignment horizontal="center"/>
    </xf>
    <xf numFmtId="164" fontId="4" fillId="0" borderId="1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o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5.7109375" style="0" customWidth="1"/>
    <col min="4" max="4" width="15.57421875" style="1" customWidth="1"/>
  </cols>
  <sheetData>
    <row r="1" spans="1:4" ht="12.75">
      <c r="A1" s="2" t="s">
        <v>0</v>
      </c>
      <c r="B1" s="2"/>
      <c r="C1" s="2"/>
      <c r="D1" s="2"/>
    </row>
    <row r="2" spans="1:4" s="6" customFormat="1" ht="41.25" customHeight="1">
      <c r="A2" s="3" t="s">
        <v>1</v>
      </c>
      <c r="B2" s="3"/>
      <c r="C2" s="4" t="s">
        <v>2</v>
      </c>
      <c r="D2" s="5" t="s">
        <v>3</v>
      </c>
    </row>
    <row r="3" spans="1:4" s="6" customFormat="1" ht="12.75">
      <c r="A3" s="7" t="s">
        <v>4</v>
      </c>
      <c r="B3" s="7"/>
      <c r="C3" s="8"/>
      <c r="D3" s="9"/>
    </row>
    <row r="4" spans="1:4" ht="12.75">
      <c r="A4" s="10" t="s">
        <v>5</v>
      </c>
      <c r="B4" s="11" t="s">
        <v>6</v>
      </c>
      <c r="C4" s="12"/>
      <c r="D4" s="13"/>
    </row>
    <row r="5" spans="1:4" ht="12.75">
      <c r="A5" s="10" t="s">
        <v>7</v>
      </c>
      <c r="B5" s="14" t="s">
        <v>8</v>
      </c>
      <c r="C5" s="15">
        <v>15159</v>
      </c>
      <c r="D5" s="15">
        <v>13000</v>
      </c>
    </row>
    <row r="6" spans="1:4" ht="12.75">
      <c r="A6" s="10" t="s">
        <v>9</v>
      </c>
      <c r="B6" s="14" t="s">
        <v>10</v>
      </c>
      <c r="C6" s="15">
        <f>SUM(C7:C14)</f>
        <v>53357707</v>
      </c>
      <c r="D6" s="15">
        <f>SUM(D7:D14)</f>
        <v>49865000</v>
      </c>
    </row>
    <row r="7" spans="1:4" ht="12.75">
      <c r="A7" s="10">
        <v>1</v>
      </c>
      <c r="B7" s="16" t="s">
        <v>11</v>
      </c>
      <c r="C7" s="15">
        <v>1359493</v>
      </c>
      <c r="D7" s="17">
        <v>1360000</v>
      </c>
    </row>
    <row r="8" spans="1:4" ht="12.75">
      <c r="A8" s="10">
        <v>2</v>
      </c>
      <c r="B8" s="16" t="s">
        <v>12</v>
      </c>
      <c r="C8" s="15">
        <v>46021042</v>
      </c>
      <c r="D8" s="13">
        <v>44345000</v>
      </c>
    </row>
    <row r="9" spans="1:4" ht="12.75">
      <c r="A9" s="10">
        <v>3</v>
      </c>
      <c r="B9" s="16" t="s">
        <v>13</v>
      </c>
      <c r="C9" s="15">
        <v>1413120</v>
      </c>
      <c r="D9" s="13">
        <v>1320000</v>
      </c>
    </row>
    <row r="10" spans="1:4" ht="12.75">
      <c r="A10" s="10">
        <v>4</v>
      </c>
      <c r="B10" s="18" t="s">
        <v>14</v>
      </c>
      <c r="C10" s="15">
        <v>1067139</v>
      </c>
      <c r="D10" s="13">
        <v>990000</v>
      </c>
    </row>
    <row r="11" spans="1:4" ht="12.75">
      <c r="A11" s="10">
        <v>5</v>
      </c>
      <c r="B11" s="16" t="s">
        <v>15</v>
      </c>
      <c r="C11" s="15">
        <v>687332</v>
      </c>
      <c r="D11" s="13">
        <v>390000</v>
      </c>
    </row>
    <row r="12" spans="1:4" ht="12.75">
      <c r="A12" s="10">
        <v>6</v>
      </c>
      <c r="B12" s="16" t="s">
        <v>16</v>
      </c>
      <c r="C12" s="15">
        <v>614163</v>
      </c>
      <c r="D12" s="13">
        <v>300000</v>
      </c>
    </row>
    <row r="13" spans="1:4" ht="12.75">
      <c r="A13" s="10">
        <v>7</v>
      </c>
      <c r="B13" s="16" t="s">
        <v>17</v>
      </c>
      <c r="C13" s="15">
        <v>1500182</v>
      </c>
      <c r="D13" s="13">
        <v>660000</v>
      </c>
    </row>
    <row r="14" spans="1:4" ht="12.75">
      <c r="A14" s="10">
        <v>8</v>
      </c>
      <c r="B14" s="16" t="s">
        <v>18</v>
      </c>
      <c r="C14" s="15">
        <v>695236</v>
      </c>
      <c r="D14" s="13">
        <v>500000</v>
      </c>
    </row>
    <row r="15" spans="1:4" ht="12.75">
      <c r="A15" s="10" t="s">
        <v>19</v>
      </c>
      <c r="B15" s="14" t="s">
        <v>20</v>
      </c>
      <c r="C15" s="19">
        <v>6267869</v>
      </c>
      <c r="D15" s="20">
        <v>1050000</v>
      </c>
    </row>
    <row r="16" spans="1:4" s="6" customFormat="1" ht="12.75">
      <c r="A16" s="10"/>
      <c r="B16" s="21" t="s">
        <v>21</v>
      </c>
      <c r="C16" s="22">
        <f>C5+C6+C15</f>
        <v>59640735</v>
      </c>
      <c r="D16" s="22">
        <f>D5+D6+D15</f>
        <v>50928000</v>
      </c>
    </row>
    <row r="17" spans="1:4" ht="12.75">
      <c r="A17" s="10"/>
      <c r="B17" s="16"/>
      <c r="C17" s="23"/>
      <c r="D17" s="24"/>
    </row>
    <row r="18" spans="1:4" ht="12.75">
      <c r="A18" s="10" t="s">
        <v>22</v>
      </c>
      <c r="B18" s="25" t="s">
        <v>23</v>
      </c>
      <c r="C18" s="12"/>
      <c r="D18" s="13"/>
    </row>
    <row r="19" spans="1:4" ht="12.75">
      <c r="A19" s="10" t="s">
        <v>7</v>
      </c>
      <c r="B19" s="14" t="s">
        <v>24</v>
      </c>
      <c r="C19" s="15">
        <v>1162141</v>
      </c>
      <c r="D19" s="13">
        <v>1000000</v>
      </c>
    </row>
    <row r="20" spans="1:4" ht="12.75">
      <c r="A20" s="10" t="s">
        <v>9</v>
      </c>
      <c r="B20" s="14" t="s">
        <v>25</v>
      </c>
      <c r="C20" s="15">
        <v>14317272</v>
      </c>
      <c r="D20" s="13">
        <v>12060000</v>
      </c>
    </row>
    <row r="21" spans="1:4" ht="12.75">
      <c r="A21" s="10" t="s">
        <v>19</v>
      </c>
      <c r="B21" s="14" t="s">
        <v>26</v>
      </c>
      <c r="C21" s="15">
        <v>0</v>
      </c>
      <c r="D21" s="13">
        <v>0</v>
      </c>
    </row>
    <row r="22" spans="1:4" ht="12.75">
      <c r="A22" s="10" t="s">
        <v>27</v>
      </c>
      <c r="B22" s="14" t="s">
        <v>28</v>
      </c>
      <c r="C22" s="26">
        <v>59201195</v>
      </c>
      <c r="D22" s="20">
        <v>57000000</v>
      </c>
    </row>
    <row r="23" spans="1:4" s="6" customFormat="1" ht="12.75">
      <c r="A23" s="10"/>
      <c r="B23" s="21" t="s">
        <v>29</v>
      </c>
      <c r="C23" s="22">
        <f>SUM(C19:C22)</f>
        <v>74680608</v>
      </c>
      <c r="D23" s="22">
        <f>SUM(D19:D22)</f>
        <v>70060000</v>
      </c>
    </row>
    <row r="24" spans="1:4" ht="12.75">
      <c r="A24" s="10"/>
      <c r="B24" s="16"/>
      <c r="C24" s="27"/>
      <c r="D24" s="24"/>
    </row>
    <row r="25" spans="1:4" s="6" customFormat="1" ht="12.75">
      <c r="A25" s="10" t="s">
        <v>30</v>
      </c>
      <c r="B25" s="25" t="s">
        <v>31</v>
      </c>
      <c r="C25" s="28">
        <v>147530</v>
      </c>
      <c r="D25" s="29">
        <v>100000</v>
      </c>
    </row>
    <row r="26" spans="1:4" ht="12.75">
      <c r="A26" s="10"/>
      <c r="B26" s="16"/>
      <c r="C26" s="19"/>
      <c r="D26" s="20"/>
    </row>
    <row r="27" spans="1:4" s="6" customFormat="1" ht="12.75">
      <c r="A27" s="10"/>
      <c r="B27" s="21" t="s">
        <v>32</v>
      </c>
      <c r="C27" s="22">
        <f>C16+C23+C25</f>
        <v>134468873</v>
      </c>
      <c r="D27" s="22">
        <f>D16+D23+D25</f>
        <v>121088000</v>
      </c>
    </row>
    <row r="28" spans="1:4" s="6" customFormat="1" ht="12.75">
      <c r="A28" s="10"/>
      <c r="B28" s="25"/>
      <c r="C28" s="30"/>
      <c r="D28" s="9"/>
    </row>
    <row r="29" spans="1:4" ht="12.75" customHeight="1">
      <c r="A29" s="31" t="s">
        <v>33</v>
      </c>
      <c r="B29" s="31"/>
      <c r="C29" s="32"/>
      <c r="D29" s="13"/>
    </row>
    <row r="30" spans="1:4" ht="12.75">
      <c r="A30" s="33"/>
      <c r="B30" s="34"/>
      <c r="C30" s="15"/>
      <c r="D30" s="13"/>
    </row>
    <row r="31" spans="1:4" ht="12.75">
      <c r="A31" s="10" t="s">
        <v>5</v>
      </c>
      <c r="B31" s="25" t="s">
        <v>34</v>
      </c>
      <c r="C31" s="15"/>
      <c r="D31" s="13"/>
    </row>
    <row r="32" spans="1:4" ht="12.75">
      <c r="A32" s="10" t="s">
        <v>7</v>
      </c>
      <c r="B32" s="14" t="s">
        <v>35</v>
      </c>
      <c r="C32" s="15">
        <v>26546615</v>
      </c>
      <c r="D32" s="13">
        <v>26110472</v>
      </c>
    </row>
    <row r="33" spans="1:4" ht="12.75">
      <c r="A33" s="10" t="s">
        <v>9</v>
      </c>
      <c r="B33" s="14" t="s">
        <v>36</v>
      </c>
      <c r="C33" s="15">
        <v>9508115</v>
      </c>
      <c r="D33" s="13">
        <v>6910000</v>
      </c>
    </row>
    <row r="34" spans="1:4" ht="12.75">
      <c r="A34" s="10" t="s">
        <v>19</v>
      </c>
      <c r="B34" s="14" t="s">
        <v>37</v>
      </c>
      <c r="C34" s="15">
        <v>0</v>
      </c>
      <c r="D34" s="13">
        <v>0</v>
      </c>
    </row>
    <row r="35" spans="1:4" ht="12.75">
      <c r="A35" s="10" t="s">
        <v>27</v>
      </c>
      <c r="B35" s="14" t="s">
        <v>38</v>
      </c>
      <c r="C35" s="15">
        <v>289850</v>
      </c>
      <c r="D35" s="13">
        <v>255000</v>
      </c>
    </row>
    <row r="36" spans="1:4" ht="12.75">
      <c r="A36" s="10" t="s">
        <v>39</v>
      </c>
      <c r="B36" s="14" t="s">
        <v>40</v>
      </c>
      <c r="C36" s="15">
        <v>0</v>
      </c>
      <c r="D36" s="13">
        <v>0</v>
      </c>
    </row>
    <row r="37" spans="1:4" ht="12.75">
      <c r="A37" s="10" t="s">
        <v>41</v>
      </c>
      <c r="B37" s="14" t="s">
        <v>42</v>
      </c>
      <c r="C37" s="15">
        <v>5487157</v>
      </c>
      <c r="D37" s="13">
        <v>5487000</v>
      </c>
    </row>
    <row r="38" spans="1:4" ht="12.75">
      <c r="A38" s="10" t="s">
        <v>43</v>
      </c>
      <c r="B38" s="14" t="s">
        <v>44</v>
      </c>
      <c r="C38" s="15">
        <v>15261583</v>
      </c>
      <c r="D38" s="13">
        <v>14004000</v>
      </c>
    </row>
    <row r="39" spans="1:4" ht="12.75">
      <c r="A39" s="10" t="s">
        <v>45</v>
      </c>
      <c r="B39" s="35" t="s">
        <v>46</v>
      </c>
      <c r="C39" s="15">
        <v>704666</v>
      </c>
      <c r="D39" s="13">
        <v>3810898</v>
      </c>
    </row>
    <row r="40" spans="1:4" ht="12.75">
      <c r="A40" s="36" t="s">
        <v>47</v>
      </c>
      <c r="B40" s="14" t="s">
        <v>48</v>
      </c>
      <c r="C40" s="19">
        <v>5094236</v>
      </c>
      <c r="D40" s="20">
        <v>0</v>
      </c>
    </row>
    <row r="41" spans="1:4" s="6" customFormat="1" ht="12.75">
      <c r="A41" s="10"/>
      <c r="B41" s="21" t="s">
        <v>49</v>
      </c>
      <c r="C41" s="22">
        <f>SUM(C32:C40)</f>
        <v>62892222</v>
      </c>
      <c r="D41" s="22">
        <f>SUM(D32:D40)</f>
        <v>56577370</v>
      </c>
    </row>
    <row r="42" spans="1:4" ht="12.75">
      <c r="A42" s="10"/>
      <c r="B42" s="16"/>
      <c r="C42" s="27"/>
      <c r="D42" s="24"/>
    </row>
    <row r="43" spans="1:4" ht="12.75">
      <c r="A43" s="10" t="s">
        <v>22</v>
      </c>
      <c r="B43" s="25" t="s">
        <v>50</v>
      </c>
      <c r="C43" s="15">
        <v>15723700</v>
      </c>
      <c r="D43" s="13">
        <v>9362000</v>
      </c>
    </row>
    <row r="44" spans="1:4" ht="12.75">
      <c r="A44" s="10" t="s">
        <v>30</v>
      </c>
      <c r="B44" s="25" t="s">
        <v>51</v>
      </c>
      <c r="C44" s="15">
        <v>2332892</v>
      </c>
      <c r="D44" s="13">
        <v>2465000</v>
      </c>
    </row>
    <row r="45" spans="1:4" ht="12.75">
      <c r="A45" s="10" t="s">
        <v>52</v>
      </c>
      <c r="B45" s="25" t="s">
        <v>53</v>
      </c>
      <c r="C45" s="15">
        <v>52813791</v>
      </c>
      <c r="D45" s="13">
        <v>52173630</v>
      </c>
    </row>
    <row r="46" spans="1:4" ht="12.75">
      <c r="A46" s="10" t="s">
        <v>54</v>
      </c>
      <c r="B46" s="25" t="s">
        <v>31</v>
      </c>
      <c r="C46" s="15">
        <v>706268</v>
      </c>
      <c r="D46" s="13">
        <v>510000</v>
      </c>
    </row>
    <row r="47" spans="1:4" ht="12.75">
      <c r="A47" s="10"/>
      <c r="B47" s="16"/>
      <c r="C47" s="19"/>
      <c r="D47" s="20"/>
    </row>
    <row r="48" spans="1:4" s="6" customFormat="1" ht="12.75">
      <c r="A48" s="37"/>
      <c r="B48" s="38" t="s">
        <v>55</v>
      </c>
      <c r="C48" s="22">
        <f>C41+C43+C44+C45+C46</f>
        <v>134468873</v>
      </c>
      <c r="D48" s="22">
        <f>D41+D43+D44+D45+D46</f>
        <v>121088000</v>
      </c>
    </row>
    <row r="50" ht="12.75">
      <c r="B50" t="s">
        <v>56</v>
      </c>
    </row>
    <row r="51" ht="12.75">
      <c r="B51" t="s">
        <v>57</v>
      </c>
    </row>
  </sheetData>
  <mergeCells count="4">
    <mergeCell ref="A1:D1"/>
    <mergeCell ref="A2:B2"/>
    <mergeCell ref="A3:B3"/>
    <mergeCell ref="A29:B29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15.7109375" style="0" customWidth="1"/>
  </cols>
  <sheetData>
    <row r="1" spans="1:4" ht="12.75">
      <c r="A1" s="2" t="s">
        <v>0</v>
      </c>
      <c r="B1" s="2"/>
      <c r="C1" s="2"/>
      <c r="D1" s="2"/>
    </row>
    <row r="2" spans="1:4" ht="41.25" customHeight="1">
      <c r="A2" s="4" t="s">
        <v>58</v>
      </c>
      <c r="B2" s="4"/>
      <c r="C2" s="4" t="s">
        <v>2</v>
      </c>
      <c r="D2" s="4" t="s">
        <v>3</v>
      </c>
    </row>
    <row r="3" spans="1:4" ht="12.75">
      <c r="A3" s="39" t="s">
        <v>59</v>
      </c>
      <c r="B3" s="39"/>
      <c r="C3" s="7"/>
      <c r="D3" s="8"/>
    </row>
    <row r="4" spans="1:4" ht="12.75">
      <c r="A4" s="10" t="s">
        <v>5</v>
      </c>
      <c r="B4" s="11" t="s">
        <v>60</v>
      </c>
      <c r="C4" s="40"/>
      <c r="D4" s="40"/>
    </row>
    <row r="5" spans="1:4" ht="12.75">
      <c r="A5" s="10">
        <v>1</v>
      </c>
      <c r="B5" s="41" t="s">
        <v>61</v>
      </c>
      <c r="C5" s="40">
        <f>421017901+879754</f>
        <v>421897655</v>
      </c>
      <c r="D5" s="40">
        <f>396126895+11027075+4351935+795000</f>
        <v>412300905</v>
      </c>
    </row>
    <row r="6" spans="1:4" ht="12.75">
      <c r="A6" s="10">
        <v>2</v>
      </c>
      <c r="B6" s="41" t="s">
        <v>62</v>
      </c>
      <c r="C6" s="40">
        <f>2399187+750292+493595</f>
        <v>3643074</v>
      </c>
      <c r="D6" s="40">
        <f>2000000+666628+463000</f>
        <v>3129628</v>
      </c>
    </row>
    <row r="7" spans="1:4" ht="12.75">
      <c r="A7" s="10">
        <v>3</v>
      </c>
      <c r="B7" s="41" t="s">
        <v>63</v>
      </c>
      <c r="C7" s="40">
        <f>2151861+1896300+2436425+213590</f>
        <v>6698176</v>
      </c>
      <c r="D7" s="40">
        <f>1850000+1525000+2075000+158000</f>
        <v>5608000</v>
      </c>
    </row>
    <row r="8" spans="1:4" ht="12.75">
      <c r="A8" s="10">
        <v>4</v>
      </c>
      <c r="B8" s="41" t="s">
        <v>64</v>
      </c>
      <c r="C8" s="42">
        <v>3178328</v>
      </c>
      <c r="D8" s="42">
        <v>3080000</v>
      </c>
    </row>
    <row r="9" spans="1:4" ht="12.75">
      <c r="A9" s="43"/>
      <c r="B9" s="44" t="s">
        <v>65</v>
      </c>
      <c r="C9" s="45">
        <f>SUM(C5:C8)</f>
        <v>435417233</v>
      </c>
      <c r="D9" s="45">
        <f>SUM(D5:D8)</f>
        <v>424118533</v>
      </c>
    </row>
    <row r="10" spans="1:4" ht="12.75">
      <c r="A10" s="10"/>
      <c r="B10" s="46"/>
      <c r="C10" s="47"/>
      <c r="D10" s="47"/>
    </row>
    <row r="11" spans="1:4" ht="12.75">
      <c r="A11" s="48" t="s">
        <v>66</v>
      </c>
      <c r="B11" s="48"/>
      <c r="C11" s="49"/>
      <c r="D11" s="40"/>
    </row>
    <row r="12" spans="1:4" ht="12.75">
      <c r="A12" s="10" t="s">
        <v>22</v>
      </c>
      <c r="B12" s="11" t="s">
        <v>67</v>
      </c>
      <c r="C12" s="40"/>
      <c r="D12" s="40"/>
    </row>
    <row r="13" spans="1:4" ht="12.75">
      <c r="A13" s="10">
        <v>1</v>
      </c>
      <c r="B13" s="41" t="s">
        <v>68</v>
      </c>
      <c r="C13" s="40">
        <f>-15572297-862865</f>
        <v>-16435162</v>
      </c>
      <c r="D13" s="40">
        <f>-16600000-810000</f>
        <v>-17410000</v>
      </c>
    </row>
    <row r="14" spans="1:4" ht="12.75">
      <c r="A14" s="10">
        <v>2</v>
      </c>
      <c r="B14" s="41" t="s">
        <v>69</v>
      </c>
      <c r="C14" s="40">
        <f>SUM(C15:C23)</f>
        <v>-340147071</v>
      </c>
      <c r="D14" s="40">
        <f>SUM(D15:D23)</f>
        <v>-337776830</v>
      </c>
    </row>
    <row r="15" spans="1:4" ht="12.75">
      <c r="A15" s="50"/>
      <c r="B15" s="46" t="s">
        <v>70</v>
      </c>
      <c r="C15" s="40">
        <v>-151387653</v>
      </c>
      <c r="D15" s="40">
        <v>-150622252</v>
      </c>
    </row>
    <row r="16" spans="1:4" ht="12.75">
      <c r="A16" s="50"/>
      <c r="B16" s="46" t="s">
        <v>71</v>
      </c>
      <c r="C16" s="40">
        <v>-61665945</v>
      </c>
      <c r="D16" s="40">
        <v>-61296503</v>
      </c>
    </row>
    <row r="17" spans="1:4" ht="12.75">
      <c r="A17" s="10"/>
      <c r="B17" s="46" t="s">
        <v>72</v>
      </c>
      <c r="C17" s="40">
        <v>-46699030</v>
      </c>
      <c r="D17" s="40">
        <v>-46740000</v>
      </c>
    </row>
    <row r="18" spans="1:4" ht="12.75">
      <c r="A18" s="10"/>
      <c r="B18" s="46" t="s">
        <v>73</v>
      </c>
      <c r="C18" s="40">
        <v>-23074374</v>
      </c>
      <c r="D18" s="40">
        <v>-23148000</v>
      </c>
    </row>
    <row r="19" spans="1:4" ht="12.75">
      <c r="A19" s="10"/>
      <c r="B19" s="46" t="s">
        <v>74</v>
      </c>
      <c r="C19" s="40">
        <v>-36077633</v>
      </c>
      <c r="D19" s="40">
        <v>-37340000</v>
      </c>
    </row>
    <row r="20" spans="1:4" ht="12.75">
      <c r="A20" s="10"/>
      <c r="B20" s="46" t="s">
        <v>75</v>
      </c>
      <c r="C20" s="40">
        <v>-12752985</v>
      </c>
      <c r="D20" s="40">
        <v>-12852075</v>
      </c>
    </row>
    <row r="21" spans="1:4" ht="12.75">
      <c r="A21" s="10"/>
      <c r="B21" s="46" t="s">
        <v>76</v>
      </c>
      <c r="C21" s="40">
        <v>-2117897</v>
      </c>
      <c r="D21" s="40">
        <v>-1702000</v>
      </c>
    </row>
    <row r="22" spans="1:4" ht="12.75">
      <c r="A22" s="50"/>
      <c r="B22" s="46" t="s">
        <v>77</v>
      </c>
      <c r="C22" s="40">
        <v>-1136953</v>
      </c>
      <c r="D22" s="40">
        <v>-1095000</v>
      </c>
    </row>
    <row r="23" spans="1:4" ht="12.75">
      <c r="A23" s="50"/>
      <c r="B23" s="46" t="s">
        <v>78</v>
      </c>
      <c r="C23" s="40">
        <v>-5234601</v>
      </c>
      <c r="D23" s="40">
        <v>-2981000</v>
      </c>
    </row>
    <row r="24" spans="1:4" ht="12.75">
      <c r="A24" s="10">
        <v>3</v>
      </c>
      <c r="B24" s="41" t="s">
        <v>79</v>
      </c>
      <c r="C24" s="40">
        <v>-617782</v>
      </c>
      <c r="D24" s="40">
        <v>-554000</v>
      </c>
    </row>
    <row r="25" spans="1:4" ht="12.75">
      <c r="A25" s="10">
        <v>4</v>
      </c>
      <c r="B25" s="41" t="s">
        <v>80</v>
      </c>
      <c r="C25" s="40">
        <f>SUM(C26:C30)</f>
        <v>-59465063</v>
      </c>
      <c r="D25" s="40">
        <f>SUM(D26:D30)</f>
        <v>-59430000</v>
      </c>
    </row>
    <row r="26" spans="1:4" ht="12.75">
      <c r="A26" s="10"/>
      <c r="B26" s="46" t="s">
        <v>81</v>
      </c>
      <c r="C26" s="40">
        <v>-40410059</v>
      </c>
      <c r="D26" s="40">
        <v>-42490000</v>
      </c>
    </row>
    <row r="27" spans="1:4" ht="12.75">
      <c r="A27" s="10"/>
      <c r="B27" s="46" t="s">
        <v>82</v>
      </c>
      <c r="C27" s="40">
        <v>-252726</v>
      </c>
      <c r="D27" s="40">
        <v>-369000</v>
      </c>
    </row>
    <row r="28" spans="1:4" ht="12.75">
      <c r="A28" s="10"/>
      <c r="B28" s="46" t="s">
        <v>83</v>
      </c>
      <c r="C28" s="40">
        <v>-7467442</v>
      </c>
      <c r="D28" s="40">
        <v>-7597000</v>
      </c>
    </row>
    <row r="29" spans="1:4" ht="12.75">
      <c r="A29" s="50"/>
      <c r="B29" s="46" t="s">
        <v>84</v>
      </c>
      <c r="C29" s="40">
        <v>-6505948</v>
      </c>
      <c r="D29" s="40">
        <v>-6980000</v>
      </c>
    </row>
    <row r="30" spans="1:4" ht="12.75">
      <c r="A30" s="50"/>
      <c r="B30" s="46" t="s">
        <v>85</v>
      </c>
      <c r="C30" s="40">
        <v>-4828888</v>
      </c>
      <c r="D30" s="40">
        <v>-1994000</v>
      </c>
    </row>
    <row r="31" spans="1:4" ht="12.75">
      <c r="A31" s="10">
        <v>5</v>
      </c>
      <c r="B31" s="41" t="s">
        <v>86</v>
      </c>
      <c r="C31" s="40">
        <v>-5612093</v>
      </c>
      <c r="D31" s="40">
        <v>-5703703</v>
      </c>
    </row>
    <row r="32" spans="1:4" ht="12.75">
      <c r="A32" s="10">
        <v>6</v>
      </c>
      <c r="B32" s="41" t="s">
        <v>87</v>
      </c>
      <c r="C32" s="40">
        <f>-18609-3171164</f>
        <v>-3189773</v>
      </c>
      <c r="D32" s="40">
        <f>-5000-3135000</f>
        <v>-3140000</v>
      </c>
    </row>
    <row r="33" spans="1:4" ht="12.75">
      <c r="A33" s="10">
        <v>7</v>
      </c>
      <c r="B33" s="41" t="s">
        <v>88</v>
      </c>
      <c r="C33" s="40">
        <v>113902</v>
      </c>
      <c r="D33" s="40">
        <v>0</v>
      </c>
    </row>
    <row r="34" spans="1:4" ht="12.75">
      <c r="A34" s="10">
        <v>8</v>
      </c>
      <c r="B34" s="41" t="s">
        <v>89</v>
      </c>
      <c r="C34" s="40">
        <v>-4970401</v>
      </c>
      <c r="D34" s="40">
        <v>-22000</v>
      </c>
    </row>
    <row r="35" spans="1:4" ht="12.75">
      <c r="A35" s="10">
        <v>9</v>
      </c>
      <c r="B35" s="41" t="s">
        <v>90</v>
      </c>
      <c r="C35" s="42"/>
      <c r="D35" s="42">
        <v>0</v>
      </c>
    </row>
    <row r="36" spans="1:4" ht="12.75">
      <c r="A36" s="33"/>
      <c r="B36" s="44" t="s">
        <v>91</v>
      </c>
      <c r="C36" s="45">
        <f>C13+C14+C24+C25+C31+C32+C33+C34+C35</f>
        <v>-430323443</v>
      </c>
      <c r="D36" s="45">
        <f>D13+D14+D24+D25+D31+D32+D33+D34+D35</f>
        <v>-424036533</v>
      </c>
    </row>
    <row r="37" spans="1:4" ht="12.75">
      <c r="A37" s="33"/>
      <c r="B37" s="34"/>
      <c r="C37" s="51"/>
      <c r="D37" s="51"/>
    </row>
    <row r="38" spans="1:4" ht="12.75">
      <c r="A38" s="33"/>
      <c r="B38" s="11" t="s">
        <v>92</v>
      </c>
      <c r="C38" s="45">
        <f>C9+C36</f>
        <v>5093790</v>
      </c>
      <c r="D38" s="45">
        <f>D9+D36</f>
        <v>82000</v>
      </c>
    </row>
    <row r="39" spans="1:4" ht="12.75">
      <c r="A39" s="33"/>
      <c r="B39" s="34"/>
      <c r="C39" s="47"/>
      <c r="D39" s="47"/>
    </row>
    <row r="40" spans="1:4" ht="12.75">
      <c r="A40" s="10" t="s">
        <v>30</v>
      </c>
      <c r="B40" s="11" t="s">
        <v>93</v>
      </c>
      <c r="C40" s="40">
        <v>160001</v>
      </c>
      <c r="D40" s="40">
        <v>-7000</v>
      </c>
    </row>
    <row r="41" spans="1:4" ht="12.75">
      <c r="A41" s="10" t="s">
        <v>52</v>
      </c>
      <c r="B41" s="11" t="s">
        <v>94</v>
      </c>
      <c r="C41" s="40">
        <v>0</v>
      </c>
      <c r="D41" s="40">
        <v>0</v>
      </c>
    </row>
    <row r="42" spans="1:4" ht="12.75">
      <c r="A42" s="36" t="s">
        <v>54</v>
      </c>
      <c r="B42" s="11" t="s">
        <v>95</v>
      </c>
      <c r="C42" s="40">
        <v>-88049</v>
      </c>
      <c r="D42" s="40">
        <v>0</v>
      </c>
    </row>
    <row r="43" spans="1:4" ht="12.75">
      <c r="A43" s="33"/>
      <c r="B43" s="34"/>
      <c r="C43" s="42"/>
      <c r="D43" s="42"/>
    </row>
    <row r="44" spans="1:4" ht="12.75">
      <c r="A44" s="33"/>
      <c r="B44" s="52" t="s">
        <v>96</v>
      </c>
      <c r="C44" s="45">
        <f>C38+C40+C41+C42</f>
        <v>5165742</v>
      </c>
      <c r="D44" s="45">
        <f>D38+D40+D41+D42</f>
        <v>75000</v>
      </c>
    </row>
    <row r="45" spans="1:4" ht="12.75">
      <c r="A45" s="33"/>
      <c r="B45" s="34"/>
      <c r="C45" s="47"/>
      <c r="D45" s="47"/>
    </row>
    <row r="46" spans="1:4" ht="12.75">
      <c r="A46" s="53"/>
      <c r="B46" s="41" t="s">
        <v>97</v>
      </c>
      <c r="C46" s="40">
        <v>-71506</v>
      </c>
      <c r="D46" s="40">
        <v>-75000</v>
      </c>
    </row>
    <row r="47" spans="1:4" ht="12.75">
      <c r="A47" s="10"/>
      <c r="B47" s="54"/>
      <c r="C47" s="42"/>
      <c r="D47" s="42"/>
    </row>
    <row r="48" spans="1:4" ht="12.75">
      <c r="A48" s="55"/>
      <c r="B48" s="56" t="s">
        <v>98</v>
      </c>
      <c r="C48" s="45">
        <f>C44+C46</f>
        <v>5094236</v>
      </c>
      <c r="D48" s="45">
        <f>D44+D46</f>
        <v>0</v>
      </c>
    </row>
    <row r="49" spans="1:4" ht="12.75">
      <c r="A49" s="57"/>
      <c r="B49" s="58"/>
      <c r="C49" s="59"/>
      <c r="D49" s="59"/>
    </row>
    <row r="50" spans="2:4" ht="12.75">
      <c r="B50" t="s">
        <v>56</v>
      </c>
      <c r="C50" s="59"/>
      <c r="D50" s="59"/>
    </row>
    <row r="51" spans="2:4" ht="12.75">
      <c r="B51" t="s">
        <v>57</v>
      </c>
      <c r="C51" s="59"/>
      <c r="D51" s="59"/>
    </row>
    <row r="52" spans="3:4" ht="12.75">
      <c r="C52" s="59"/>
      <c r="D52" s="59"/>
    </row>
    <row r="53" spans="1:4" ht="12.75">
      <c r="A53" s="60"/>
      <c r="B53" s="61"/>
      <c r="C53" s="59"/>
      <c r="D53" s="59"/>
    </row>
    <row r="54" spans="1:4" ht="12.75">
      <c r="A54" s="60"/>
      <c r="C54" s="59"/>
      <c r="D54" s="59"/>
    </row>
    <row r="55" spans="1:4" ht="12.75">
      <c r="A55" s="60"/>
      <c r="B55" s="62"/>
      <c r="C55" s="59"/>
      <c r="D55" s="59"/>
    </row>
    <row r="56" spans="1:4" ht="12.75">
      <c r="A56" s="57"/>
      <c r="C56" s="59"/>
      <c r="D56" s="59"/>
    </row>
    <row r="57" spans="1:4" ht="12.75">
      <c r="A57" s="57"/>
      <c r="B57" s="62"/>
      <c r="C57" s="59"/>
      <c r="D57" s="59"/>
    </row>
    <row r="58" spans="3:4" ht="12.75">
      <c r="C58" s="59"/>
      <c r="D58" s="59"/>
    </row>
    <row r="59" spans="1:4" ht="12.75">
      <c r="A59" s="60"/>
      <c r="B59" s="62"/>
      <c r="C59" s="59"/>
      <c r="D59" s="59"/>
    </row>
    <row r="60" spans="1:2" ht="12.75">
      <c r="A60" s="59"/>
      <c r="B60" s="59"/>
    </row>
    <row r="61" spans="1:2" ht="12.75">
      <c r="A61" s="59"/>
      <c r="B61" s="59"/>
    </row>
    <row r="62" spans="1:2" ht="12.75">
      <c r="A62" s="59"/>
      <c r="B62" s="59"/>
    </row>
    <row r="63" spans="1:2" ht="12.75">
      <c r="A63" s="59"/>
      <c r="B63" s="59"/>
    </row>
    <row r="64" spans="1:2" ht="12.75">
      <c r="A64" s="59"/>
      <c r="B64" s="59"/>
    </row>
    <row r="65" spans="1:2" ht="12.75">
      <c r="A65" s="59"/>
      <c r="B65" s="59"/>
    </row>
    <row r="66" spans="1:2" ht="12.75">
      <c r="A66" s="59"/>
      <c r="B66" s="59"/>
    </row>
    <row r="67" spans="1:2" ht="12.75">
      <c r="A67" s="59"/>
      <c r="B67" s="59"/>
    </row>
    <row r="68" spans="1:2" ht="12.75">
      <c r="A68" s="59"/>
      <c r="B68" s="59"/>
    </row>
    <row r="69" spans="1:2" ht="12.75">
      <c r="A69" s="59"/>
      <c r="B69" s="59"/>
    </row>
    <row r="70" spans="1:2" ht="12.75">
      <c r="A70" s="59"/>
      <c r="B70" s="59"/>
    </row>
    <row r="71" spans="1:2" ht="12.75">
      <c r="A71" s="59"/>
      <c r="B71" s="59"/>
    </row>
    <row r="72" spans="1:2" ht="12.75">
      <c r="A72" s="59"/>
      <c r="B72" s="59"/>
    </row>
    <row r="73" spans="1:2" ht="12.75">
      <c r="A73" s="59"/>
      <c r="B73" s="59"/>
    </row>
    <row r="74" spans="1:2" ht="12.75">
      <c r="A74" s="59"/>
      <c r="B74" s="59"/>
    </row>
    <row r="75" spans="1:2" ht="12.75">
      <c r="A75" s="59"/>
      <c r="B75" s="59"/>
    </row>
    <row r="76" spans="1:2" ht="12.75">
      <c r="A76" s="59"/>
      <c r="B76" s="59"/>
    </row>
    <row r="77" spans="1:2" ht="12.75">
      <c r="A77" s="59"/>
      <c r="B77" s="59"/>
    </row>
    <row r="78" spans="1:2" ht="12.75">
      <c r="A78" s="59"/>
      <c r="B78" s="59"/>
    </row>
    <row r="79" spans="1:2" ht="12.75">
      <c r="A79" s="59"/>
      <c r="B79" s="59"/>
    </row>
    <row r="80" spans="1:2" ht="12.75">
      <c r="A80" s="59"/>
      <c r="B80" s="59"/>
    </row>
    <row r="81" spans="1:2" ht="12.75">
      <c r="A81" s="59"/>
      <c r="B81" s="59"/>
    </row>
    <row r="82" spans="1:2" ht="12.75">
      <c r="A82" s="59"/>
      <c r="B82" s="59"/>
    </row>
    <row r="83" spans="1:2" ht="12.75">
      <c r="A83" s="59"/>
      <c r="B83" s="59"/>
    </row>
    <row r="84" spans="1:4" ht="12.75">
      <c r="A84" s="63"/>
      <c r="B84" s="64"/>
      <c r="C84" s="59"/>
      <c r="D84" s="59"/>
    </row>
    <row r="85" spans="3:4" ht="12.75">
      <c r="C85" s="59"/>
      <c r="D85" s="59"/>
    </row>
    <row r="86" spans="1:4" ht="12.75">
      <c r="A86" s="63"/>
      <c r="B86" s="64"/>
      <c r="C86" s="59"/>
      <c r="D86" s="59"/>
    </row>
    <row r="87" spans="1:4" ht="12.75">
      <c r="A87" s="63"/>
      <c r="C87" s="59"/>
      <c r="D87" s="59"/>
    </row>
    <row r="88" spans="1:4" ht="12.75">
      <c r="A88" s="57"/>
      <c r="B88" s="62"/>
      <c r="C88" s="59"/>
      <c r="D88" s="59"/>
    </row>
    <row r="89" spans="1:4" ht="12.75">
      <c r="A89" s="63"/>
      <c r="B89" s="62"/>
      <c r="C89" s="59"/>
      <c r="D89" s="59"/>
    </row>
    <row r="90" spans="1:4" ht="12.75">
      <c r="A90" s="63"/>
      <c r="C90" s="59"/>
      <c r="D90" s="59"/>
    </row>
  </sheetData>
  <mergeCells count="4">
    <mergeCell ref="A1:D1"/>
    <mergeCell ref="A2:B2"/>
    <mergeCell ref="A3:B3"/>
    <mergeCell ref="A11:B11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sanitario</dc:creator>
  <cp:keywords/>
  <dc:description/>
  <cp:lastModifiedBy>ass1</cp:lastModifiedBy>
  <cp:lastPrinted>2009-11-12T16:26:19Z</cp:lastPrinted>
  <dcterms:created xsi:type="dcterms:W3CDTF">2001-01-03T11:18:57Z</dcterms:created>
  <dcterms:modified xsi:type="dcterms:W3CDTF">2013-11-04T13:51:00Z</dcterms:modified>
  <cp:category/>
  <cp:version/>
  <cp:contentType/>
  <cp:contentStatus/>
  <cp:revision>1</cp:revision>
</cp:coreProperties>
</file>