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<sst xmlns="http://schemas.openxmlformats.org/spreadsheetml/2006/main" count="135" uniqueCount="95">
  <si>
    <t xml:space="preserve"> Dipendenti per Struttura</t>
  </si>
  <si>
    <t xml:space="preserve"> </t>
  </si>
  <si>
    <t>categoria</t>
  </si>
  <si>
    <t>D. GEN.</t>
  </si>
  <si>
    <t>D. AMM</t>
  </si>
  <si>
    <t>D.
SAN</t>
  </si>
  <si>
    <t>DIS.
1</t>
  </si>
  <si>
    <t>DIS.
2</t>
  </si>
  <si>
    <t>DIS.
3</t>
  </si>
  <si>
    <t>DIS.
4</t>
  </si>
  <si>
    <t>DSM</t>
  </si>
  <si>
    <t>DIP</t>
  </si>
  <si>
    <t>DDD</t>
  </si>
  <si>
    <t>C.
CARD.</t>
  </si>
  <si>
    <t>C. ONC.</t>
  </si>
  <si>
    <t>COMANDATI_OUT</t>
  </si>
  <si>
    <t>TOT. Per profilo</t>
  </si>
  <si>
    <t>RUOLO SANITARIO</t>
  </si>
  <si>
    <t xml:space="preserve">Dirigenti  medici            </t>
  </si>
  <si>
    <t>Veterinari</t>
  </si>
  <si>
    <t>Dirigenti sanitari:</t>
  </si>
  <si>
    <t>Chimici</t>
  </si>
  <si>
    <t>Farmacisti</t>
  </si>
  <si>
    <t>Biologi</t>
  </si>
  <si>
    <t>Psicologi</t>
  </si>
  <si>
    <t>Fisici</t>
  </si>
  <si>
    <t>Dirigenti professioni sanitarie</t>
  </si>
  <si>
    <t>TOTALE Dirigenti Ruolo Sanitario</t>
  </si>
  <si>
    <t>Collab. prof.li sanit. esperti</t>
  </si>
  <si>
    <t>Infermieri</t>
  </si>
  <si>
    <t>DS</t>
  </si>
  <si>
    <t>Assistenti sanitari</t>
  </si>
  <si>
    <t>Fisioterapisti</t>
  </si>
  <si>
    <t xml:space="preserve">Tecnici prevenzione nei luoghi di lavoro </t>
  </si>
  <si>
    <t>Tecnici sanitari di lab. biomedico</t>
  </si>
  <si>
    <t>Collab. prof.li sanitari:</t>
  </si>
  <si>
    <t xml:space="preserve">Infermieri                    </t>
  </si>
  <si>
    <t>D</t>
  </si>
  <si>
    <t>Ostetrici</t>
  </si>
  <si>
    <t>Dietisti</t>
  </si>
  <si>
    <t>Podologi</t>
  </si>
  <si>
    <t>Tec. Fisiopat. Cardiocirc</t>
  </si>
  <si>
    <t>Terapisti psicomotricità</t>
  </si>
  <si>
    <t>Logopedisti</t>
  </si>
  <si>
    <t>Ortottisti</t>
  </si>
  <si>
    <t>Tecnici  riabilit. psichiatr.</t>
  </si>
  <si>
    <t>Terapisti occupazionali</t>
  </si>
  <si>
    <t>Educatore Professionali</t>
  </si>
  <si>
    <t>Tecnici prev. amb. e luoghi di lavoro</t>
  </si>
  <si>
    <t>Tecnici sanitari lab. biomedico</t>
  </si>
  <si>
    <t xml:space="preserve">Altri tecnici </t>
  </si>
  <si>
    <t>TOTALE generale collaboratori prof.li</t>
  </si>
  <si>
    <t xml:space="preserve">Inf. Generici Esperti </t>
  </si>
  <si>
    <t>C</t>
  </si>
  <si>
    <t xml:space="preserve">Inf. Gen. Esp Psichiatrici </t>
  </si>
  <si>
    <t>TOTALE ruolo sanitario Comparto</t>
  </si>
  <si>
    <t xml:space="preserve">                              </t>
  </si>
  <si>
    <t>RUOLO PROFESSIONALE</t>
  </si>
  <si>
    <t>Ingegneri</t>
  </si>
  <si>
    <t>RUOLO TECNICO</t>
  </si>
  <si>
    <t>Dirigenti tec. - sociologi</t>
  </si>
  <si>
    <t>Dirigenti tec.- statistico</t>
  </si>
  <si>
    <t>Dirigenti tec. assistenti sociali</t>
  </si>
  <si>
    <t>Dirigenti tecnici Analisti</t>
  </si>
  <si>
    <t>Collaboratori prof.li - assistenti sociali esperti</t>
  </si>
  <si>
    <t>Collaboratori tecnici prof.li esperti</t>
  </si>
  <si>
    <t>Collab. tecnici prof.li esperti - programmatori</t>
  </si>
  <si>
    <t>Collaboratori prof.li - assistenti sociali</t>
  </si>
  <si>
    <t xml:space="preserve">D </t>
  </si>
  <si>
    <t>Collaboratori tecnici professionali</t>
  </si>
  <si>
    <t>Collaboratori tecnici prof.li - programmatori</t>
  </si>
  <si>
    <t xml:space="preserve">Assistenti tecnici </t>
  </si>
  <si>
    <t>Programmatori</t>
  </si>
  <si>
    <t>Operatori socio-sanitari (OSS)</t>
  </si>
  <si>
    <t>BS</t>
  </si>
  <si>
    <t xml:space="preserve">Operatori tecnici esperti   </t>
  </si>
  <si>
    <t xml:space="preserve">Operatori tecnici specializzati  </t>
  </si>
  <si>
    <t xml:space="preserve">Operatori tecnici </t>
  </si>
  <si>
    <t xml:space="preserve">B </t>
  </si>
  <si>
    <t xml:space="preserve">OTA </t>
  </si>
  <si>
    <t>B</t>
  </si>
  <si>
    <t xml:space="preserve">Ausiliari spec. tecnico-economali </t>
  </si>
  <si>
    <t>A</t>
  </si>
  <si>
    <t>Ausiliari spec. servizi socio-assistenziali</t>
  </si>
  <si>
    <t>TOTALE RUOLO TECNICO</t>
  </si>
  <si>
    <t>RUOLO AMMINISTRATIVO</t>
  </si>
  <si>
    <t>Dirigenti amm.vi</t>
  </si>
  <si>
    <t>Coll. amm.vi prof.li esperti</t>
  </si>
  <si>
    <t xml:space="preserve">Coll. amm.vi prof.li </t>
  </si>
  <si>
    <t>Ass. amministrativi</t>
  </si>
  <si>
    <t>Coadiutori amm.vi esperti</t>
  </si>
  <si>
    <t xml:space="preserve">Coadiutori amm.vi </t>
  </si>
  <si>
    <t xml:space="preserve">Commessi </t>
  </si>
  <si>
    <t>TOTALE RUOLO AMMINISTRATIVO</t>
  </si>
  <si>
    <t>TOTALE GENERALE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</si>
</sst>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Zeros="0" tabSelected="1" zoomScalePageLayoutView="0" workbookViewId="0" topLeftCell="A1">
      <selection activeCell="N98" sqref="N98"/>
    </sheetView>
  </sheetViews>
  <sheetFormatPr defaultColWidth="9.140625" defaultRowHeight="12.75"/>
  <cols>
    <col min="1" max="1" width="26.8515625" style="1" customWidth="1"/>
    <col min="2" max="2" width="4.140625" style="1" customWidth="1"/>
    <col min="3" max="3" width="0.85546875" style="2" customWidth="1"/>
    <col min="4" max="15" width="4.7109375" style="1" customWidth="1"/>
    <col min="16" max="16" width="5.8515625" style="3" bestFit="1" customWidth="1"/>
    <col min="17" max="17" width="5.8515625" style="3" customWidth="1"/>
    <col min="18" max="18" width="7.7109375" style="3" customWidth="1"/>
    <col min="19" max="19" width="0.85546875" style="3" customWidth="1"/>
    <col min="20" max="20" width="4.00390625" style="2" customWidth="1"/>
    <col min="21" max="21" width="10.00390625" style="2" customWidth="1"/>
    <col min="22" max="22" width="4.00390625" style="2" customWidth="1"/>
    <col min="23" max="23" width="5.00390625" style="2" bestFit="1" customWidth="1"/>
    <col min="24" max="24" width="4.00390625" style="2" customWidth="1"/>
    <col min="25" max="16384" width="9.140625" style="2" customWidth="1"/>
  </cols>
  <sheetData>
    <row r="1" spans="4:18" ht="22.5" customHeight="1">
      <c r="D1" s="83" t="s">
        <v>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5" customFormat="1" ht="35.25" customHeight="1">
      <c r="A2" s="4" t="s">
        <v>1</v>
      </c>
      <c r="B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>
        <v>118</v>
      </c>
      <c r="O2" s="4" t="s">
        <v>13</v>
      </c>
      <c r="P2" s="4" t="s">
        <v>14</v>
      </c>
      <c r="Q2" s="4" t="s">
        <v>15</v>
      </c>
      <c r="R2" s="4" t="s">
        <v>16</v>
      </c>
    </row>
    <row r="3" spans="1:19" ht="9" customHeight="1">
      <c r="A3" s="6"/>
      <c r="B3" s="7"/>
      <c r="P3" s="1"/>
      <c r="Q3" s="1"/>
      <c r="S3" s="2"/>
    </row>
    <row r="4" spans="1:19" ht="21" customHeight="1">
      <c r="A4" s="8" t="s">
        <v>17</v>
      </c>
      <c r="B4" s="9"/>
      <c r="P4" s="1"/>
      <c r="Q4" s="1"/>
      <c r="S4" s="2"/>
    </row>
    <row r="5" spans="1:19" ht="6" customHeight="1">
      <c r="A5" s="6"/>
      <c r="B5" s="7"/>
      <c r="P5" s="1"/>
      <c r="Q5" s="1"/>
      <c r="S5" s="2"/>
    </row>
    <row r="6" spans="1:19" s="13" customFormat="1" ht="15.75" customHeight="1">
      <c r="A6" s="11" t="s">
        <v>18</v>
      </c>
      <c r="B6" s="12"/>
      <c r="D6" s="14"/>
      <c r="E6" s="14"/>
      <c r="F6" s="14">
        <v>3</v>
      </c>
      <c r="G6" s="14">
        <v>5</v>
      </c>
      <c r="H6" s="14">
        <v>11</v>
      </c>
      <c r="I6" s="14">
        <v>10</v>
      </c>
      <c r="J6" s="14">
        <v>12</v>
      </c>
      <c r="K6" s="14">
        <v>25</v>
      </c>
      <c r="L6" s="14">
        <v>16</v>
      </c>
      <c r="M6" s="14">
        <v>14</v>
      </c>
      <c r="N6" s="14">
        <v>4</v>
      </c>
      <c r="O6" s="14">
        <v>10</v>
      </c>
      <c r="P6" s="14">
        <v>7</v>
      </c>
      <c r="Q6" s="14">
        <v>1</v>
      </c>
      <c r="R6" s="15">
        <f>SUM(C6:Q6)</f>
        <v>118</v>
      </c>
      <c r="S6" s="16"/>
    </row>
    <row r="7" spans="1:19" s="20" customFormat="1" ht="6" customHeight="1">
      <c r="A7" s="18"/>
      <c r="B7" s="1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1">
        <f>SUM(C7:P7)</f>
        <v>0</v>
      </c>
      <c r="S7" s="16"/>
    </row>
    <row r="8" spans="1:18" s="13" customFormat="1" ht="15.75" customHeight="1">
      <c r="A8" s="11" t="s">
        <v>19</v>
      </c>
      <c r="B8" s="12"/>
      <c r="D8" s="14"/>
      <c r="E8" s="14"/>
      <c r="F8" s="14"/>
      <c r="G8" s="14"/>
      <c r="H8" s="14"/>
      <c r="I8" s="14"/>
      <c r="J8" s="14"/>
      <c r="K8" s="14"/>
      <c r="L8" s="14">
        <v>9</v>
      </c>
      <c r="M8" s="14"/>
      <c r="N8" s="14"/>
      <c r="O8" s="14"/>
      <c r="P8" s="14"/>
      <c r="Q8" s="14"/>
      <c r="R8" s="15">
        <f>SUM(C8:Q8)</f>
        <v>9</v>
      </c>
    </row>
    <row r="9" spans="1:18" s="25" customFormat="1" ht="8.25" customHeight="1">
      <c r="A9" s="23"/>
      <c r="B9" s="2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2">
        <f>SUM(C9:P9)</f>
        <v>0</v>
      </c>
    </row>
    <row r="10" spans="1:18" s="25" customFormat="1" ht="12.75">
      <c r="A10" s="27" t="s">
        <v>20</v>
      </c>
      <c r="B10" s="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2">
        <f>SUM(C10:P10)</f>
        <v>0</v>
      </c>
    </row>
    <row r="11" spans="1:18" s="20" customFormat="1" ht="15.75" customHeight="1">
      <c r="A11" s="11" t="s">
        <v>21</v>
      </c>
      <c r="B11" s="12"/>
      <c r="D11" s="14"/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  <c r="O11" s="14"/>
      <c r="P11" s="14"/>
      <c r="Q11" s="14"/>
      <c r="R11" s="15">
        <f aca="true" t="shared" si="0" ref="R11:R16">SUM(C11:Q11)</f>
        <v>1</v>
      </c>
    </row>
    <row r="12" spans="1:18" s="20" customFormat="1" ht="15.75" customHeight="1">
      <c r="A12" s="11" t="s">
        <v>22</v>
      </c>
      <c r="B12" s="12"/>
      <c r="D12" s="14"/>
      <c r="E12" s="14"/>
      <c r="F12" s="14">
        <v>5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f t="shared" si="0"/>
        <v>5</v>
      </c>
    </row>
    <row r="13" spans="1:18" s="13" customFormat="1" ht="15.75" customHeight="1">
      <c r="A13" s="28" t="s">
        <v>23</v>
      </c>
      <c r="B13" s="29"/>
      <c r="D13" s="14"/>
      <c r="E13" s="14"/>
      <c r="F13" s="14"/>
      <c r="G13" s="14"/>
      <c r="H13" s="14"/>
      <c r="I13" s="14"/>
      <c r="J13" s="14"/>
      <c r="K13" s="14"/>
      <c r="L13" s="14">
        <v>1</v>
      </c>
      <c r="M13" s="14"/>
      <c r="N13" s="14"/>
      <c r="O13" s="14"/>
      <c r="P13" s="14"/>
      <c r="Q13" s="14"/>
      <c r="R13" s="15">
        <f t="shared" si="0"/>
        <v>1</v>
      </c>
    </row>
    <row r="14" spans="1:18" s="13" customFormat="1" ht="15.75" customHeight="1">
      <c r="A14" s="28" t="s">
        <v>24</v>
      </c>
      <c r="B14" s="29"/>
      <c r="D14" s="14"/>
      <c r="E14" s="14"/>
      <c r="F14" s="14"/>
      <c r="G14" s="14">
        <v>6</v>
      </c>
      <c r="H14" s="14">
        <v>9</v>
      </c>
      <c r="I14" s="14">
        <v>8</v>
      </c>
      <c r="J14" s="14">
        <v>5</v>
      </c>
      <c r="K14" s="14">
        <v>9</v>
      </c>
      <c r="L14" s="14"/>
      <c r="M14" s="14">
        <v>8</v>
      </c>
      <c r="N14" s="14"/>
      <c r="O14" s="14"/>
      <c r="P14" s="14"/>
      <c r="Q14" s="14"/>
      <c r="R14" s="15">
        <f t="shared" si="0"/>
        <v>45</v>
      </c>
    </row>
    <row r="15" spans="1:18" s="13" customFormat="1" ht="15.75" customHeight="1">
      <c r="A15" s="28" t="s">
        <v>25</v>
      </c>
      <c r="B15" s="29"/>
      <c r="D15" s="14"/>
      <c r="E15" s="14">
        <v>1</v>
      </c>
      <c r="F15" s="14"/>
      <c r="G15" s="14"/>
      <c r="H15" s="14"/>
      <c r="I15" s="14"/>
      <c r="J15" s="14" t="s">
        <v>1</v>
      </c>
      <c r="K15" s="14"/>
      <c r="L15" s="14"/>
      <c r="M15" s="14"/>
      <c r="N15" s="14"/>
      <c r="O15" s="14"/>
      <c r="P15" s="14"/>
      <c r="Q15" s="14"/>
      <c r="R15" s="15">
        <f t="shared" si="0"/>
        <v>1</v>
      </c>
    </row>
    <row r="16" spans="1:18" s="13" customFormat="1" ht="15.75" customHeight="1">
      <c r="A16" s="28" t="s">
        <v>26</v>
      </c>
      <c r="B16" s="29"/>
      <c r="D16" s="14">
        <v>1</v>
      </c>
      <c r="E16" s="14"/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/>
      <c r="M16" s="14">
        <v>1</v>
      </c>
      <c r="N16" s="14"/>
      <c r="O16" s="14"/>
      <c r="P16" s="14"/>
      <c r="Q16" s="14"/>
      <c r="R16" s="15">
        <f t="shared" si="0"/>
        <v>8</v>
      </c>
    </row>
    <row r="17" spans="1:18" s="25" customFormat="1" ht="6" customHeight="1" thickBot="1">
      <c r="A17" s="23"/>
      <c r="B17" s="24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30"/>
      <c r="R17" s="31">
        <f>SUM(C17:P17)</f>
        <v>0</v>
      </c>
    </row>
    <row r="18" spans="1:19" ht="15.75" customHeight="1" thickBot="1">
      <c r="A18" s="71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32"/>
      <c r="R18" s="33">
        <f>SUM(R6:R17)</f>
        <v>188</v>
      </c>
      <c r="S18" s="2"/>
    </row>
    <row r="19" spans="1:19" ht="4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2">
        <f>SUM(C19:P19)</f>
        <v>0</v>
      </c>
      <c r="S19" s="2"/>
    </row>
    <row r="20" spans="1:19" ht="18.75" customHeight="1">
      <c r="A20" s="8" t="s">
        <v>28</v>
      </c>
      <c r="B20" s="10"/>
      <c r="C20" s="2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2">
        <f>SUM(C20:P20)</f>
        <v>0</v>
      </c>
      <c r="S20" s="20"/>
    </row>
    <row r="21" spans="1:19" ht="3" customHeight="1" hidden="1">
      <c r="A21" s="6"/>
      <c r="B21" s="7"/>
      <c r="K21" s="36"/>
      <c r="P21" s="1"/>
      <c r="Q21" s="1"/>
      <c r="R21" s="37">
        <f>SUM(C21:P21)</f>
        <v>0</v>
      </c>
      <c r="S21" s="2"/>
    </row>
    <row r="22" spans="1:19" ht="15.75" customHeight="1">
      <c r="A22" s="11" t="s">
        <v>29</v>
      </c>
      <c r="B22" s="12" t="s">
        <v>30</v>
      </c>
      <c r="C22" s="13"/>
      <c r="D22" s="14">
        <v>2</v>
      </c>
      <c r="E22" s="14">
        <v>3</v>
      </c>
      <c r="F22" s="14">
        <v>1</v>
      </c>
      <c r="G22" s="14">
        <v>4</v>
      </c>
      <c r="H22" s="14">
        <v>2</v>
      </c>
      <c r="I22" s="14">
        <v>2</v>
      </c>
      <c r="J22" s="14">
        <v>2</v>
      </c>
      <c r="K22" s="14">
        <v>6</v>
      </c>
      <c r="L22" s="14">
        <v>1</v>
      </c>
      <c r="M22" s="14">
        <v>1</v>
      </c>
      <c r="N22" s="14">
        <v>1</v>
      </c>
      <c r="O22" s="14">
        <f>1-1</f>
        <v>0</v>
      </c>
      <c r="P22" s="14">
        <f>1-1</f>
        <v>0</v>
      </c>
      <c r="Q22" s="14">
        <v>1</v>
      </c>
      <c r="R22" s="15">
        <f>SUM(C22:Q22)</f>
        <v>26</v>
      </c>
      <c r="S22" s="13"/>
    </row>
    <row r="23" spans="1:19" ht="15.75" customHeight="1">
      <c r="A23" s="11" t="s">
        <v>31</v>
      </c>
      <c r="B23" s="12" t="s">
        <v>30</v>
      </c>
      <c r="D23" s="14">
        <v>1</v>
      </c>
      <c r="E23" s="14"/>
      <c r="F23" s="14"/>
      <c r="G23" s="14"/>
      <c r="H23" s="14"/>
      <c r="I23" s="14">
        <f>1+1</f>
        <v>2</v>
      </c>
      <c r="J23" s="14">
        <v>1</v>
      </c>
      <c r="K23" s="14"/>
      <c r="L23" s="14">
        <v>3</v>
      </c>
      <c r="M23" s="14"/>
      <c r="N23" s="14"/>
      <c r="O23" s="14"/>
      <c r="P23" s="14"/>
      <c r="Q23" s="14"/>
      <c r="R23" s="15">
        <f>SUM(C23:Q23)</f>
        <v>7</v>
      </c>
      <c r="S23" s="35"/>
    </row>
    <row r="24" spans="1:19" ht="15.75" customHeight="1">
      <c r="A24" s="11" t="s">
        <v>32</v>
      </c>
      <c r="B24" s="12" t="s">
        <v>30</v>
      </c>
      <c r="D24" s="14"/>
      <c r="E24" s="14"/>
      <c r="F24" s="14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>
        <f>SUM(C24:Q24)</f>
        <v>1</v>
      </c>
      <c r="S24" s="35"/>
    </row>
    <row r="25" spans="1:19" ht="18.75" customHeight="1">
      <c r="A25" s="11" t="s">
        <v>33</v>
      </c>
      <c r="B25" s="12" t="s">
        <v>30</v>
      </c>
      <c r="D25" s="14"/>
      <c r="E25" s="14"/>
      <c r="F25" s="14"/>
      <c r="G25" s="14"/>
      <c r="H25" s="14"/>
      <c r="I25" s="14"/>
      <c r="J25" s="14"/>
      <c r="K25" s="14"/>
      <c r="L25" s="14">
        <v>6</v>
      </c>
      <c r="M25" s="14"/>
      <c r="N25" s="14"/>
      <c r="O25" s="14"/>
      <c r="P25" s="14"/>
      <c r="Q25" s="14"/>
      <c r="R25" s="15">
        <f>SUM(C25:Q25)</f>
        <v>6</v>
      </c>
      <c r="S25" s="35"/>
    </row>
    <row r="26" spans="1:19" ht="15.75" customHeight="1">
      <c r="A26" s="11" t="s">
        <v>34</v>
      </c>
      <c r="B26" s="12" t="s">
        <v>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>
        <f>SUM(C26:Q26)</f>
        <v>0</v>
      </c>
      <c r="S26" s="35"/>
    </row>
    <row r="27" spans="1:19" ht="5.25" customHeight="1">
      <c r="A27" s="18"/>
      <c r="B27" s="2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2">
        <f>SUM(C27:P27)</f>
        <v>0</v>
      </c>
      <c r="S27" s="35"/>
    </row>
    <row r="28" spans="1:19" ht="11.25" customHeight="1">
      <c r="A28" s="8" t="s">
        <v>35</v>
      </c>
      <c r="B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2">
        <f>SUM(C28:P28)</f>
        <v>0</v>
      </c>
      <c r="S28" s="35"/>
    </row>
    <row r="29" spans="1:19" s="13" customFormat="1" ht="15.75" customHeight="1">
      <c r="A29" s="28" t="s">
        <v>36</v>
      </c>
      <c r="B29" s="29" t="s">
        <v>37</v>
      </c>
      <c r="D29" s="14">
        <v>3</v>
      </c>
      <c r="E29" s="14">
        <v>2</v>
      </c>
      <c r="F29" s="14">
        <v>6</v>
      </c>
      <c r="G29" s="14">
        <v>53</v>
      </c>
      <c r="H29" s="14">
        <v>60</v>
      </c>
      <c r="I29" s="14">
        <v>52</v>
      </c>
      <c r="J29" s="14">
        <v>45</v>
      </c>
      <c r="K29" s="14">
        <v>97</v>
      </c>
      <c r="L29" s="14">
        <v>11</v>
      </c>
      <c r="M29" s="14">
        <v>35</v>
      </c>
      <c r="N29" s="14">
        <v>38</v>
      </c>
      <c r="O29" s="14">
        <v>15</v>
      </c>
      <c r="P29" s="14">
        <v>9</v>
      </c>
      <c r="Q29" s="14">
        <v>1</v>
      </c>
      <c r="R29" s="15">
        <f aca="true" t="shared" si="1" ref="R29:R44">SUM(C29:Q29)</f>
        <v>427</v>
      </c>
      <c r="S29" s="10"/>
    </row>
    <row r="30" spans="1:19" s="13" customFormat="1" ht="15.75" customHeight="1">
      <c r="A30" s="28" t="s">
        <v>38</v>
      </c>
      <c r="B30" s="29" t="s">
        <v>37</v>
      </c>
      <c r="D30" s="14"/>
      <c r="E30" s="14"/>
      <c r="F30" s="14">
        <v>1</v>
      </c>
      <c r="G30" s="14">
        <v>4</v>
      </c>
      <c r="H30" s="14">
        <v>3</v>
      </c>
      <c r="I30" s="14">
        <v>3</v>
      </c>
      <c r="J30" s="14">
        <v>3</v>
      </c>
      <c r="K30" s="14"/>
      <c r="L30" s="14"/>
      <c r="M30" s="14"/>
      <c r="N30" s="14"/>
      <c r="O30" s="14"/>
      <c r="P30" s="14">
        <f>2-1</f>
        <v>1</v>
      </c>
      <c r="Q30" s="14"/>
      <c r="R30" s="15">
        <f t="shared" si="1"/>
        <v>15</v>
      </c>
      <c r="S30" s="10"/>
    </row>
    <row r="31" spans="1:18" s="13" customFormat="1" ht="15.75" customHeight="1">
      <c r="A31" s="28" t="s">
        <v>31</v>
      </c>
      <c r="B31" s="29" t="s">
        <v>37</v>
      </c>
      <c r="D31" s="14">
        <v>3</v>
      </c>
      <c r="E31" s="14"/>
      <c r="F31" s="14">
        <f>1-1</f>
        <v>0</v>
      </c>
      <c r="G31" s="14"/>
      <c r="H31" s="14">
        <v>2</v>
      </c>
      <c r="I31" s="14"/>
      <c r="J31" s="14">
        <v>3</v>
      </c>
      <c r="K31" s="14">
        <v>2</v>
      </c>
      <c r="L31" s="14">
        <v>18</v>
      </c>
      <c r="M31" s="14">
        <v>1</v>
      </c>
      <c r="N31" s="14"/>
      <c r="O31" s="14"/>
      <c r="P31" s="14"/>
      <c r="Q31" s="14"/>
      <c r="R31" s="15">
        <f t="shared" si="1"/>
        <v>29</v>
      </c>
    </row>
    <row r="32" spans="1:18" s="13" customFormat="1" ht="15.75" customHeight="1">
      <c r="A32" s="28" t="s">
        <v>39</v>
      </c>
      <c r="B32" s="29" t="s">
        <v>37</v>
      </c>
      <c r="D32" s="14"/>
      <c r="E32" s="14"/>
      <c r="F32" s="14"/>
      <c r="G32" s="14"/>
      <c r="H32" s="14"/>
      <c r="I32" s="14">
        <v>1</v>
      </c>
      <c r="J32" s="14">
        <v>1</v>
      </c>
      <c r="K32" s="14" t="s">
        <v>1</v>
      </c>
      <c r="L32" s="14">
        <v>1</v>
      </c>
      <c r="M32" s="14"/>
      <c r="N32" s="14"/>
      <c r="O32" s="14"/>
      <c r="P32" s="14"/>
      <c r="Q32" s="14"/>
      <c r="R32" s="15">
        <f t="shared" si="1"/>
        <v>3</v>
      </c>
    </row>
    <row r="33" spans="1:18" s="13" customFormat="1" ht="15.75" customHeight="1">
      <c r="A33" s="28" t="s">
        <v>40</v>
      </c>
      <c r="B33" s="29" t="s">
        <v>37</v>
      </c>
      <c r="D33" s="14"/>
      <c r="E33" s="14"/>
      <c r="F33" s="14"/>
      <c r="G33" s="14"/>
      <c r="H33" s="14"/>
      <c r="I33" s="14">
        <v>1</v>
      </c>
      <c r="J33" s="14"/>
      <c r="K33" s="14"/>
      <c r="L33" s="14"/>
      <c r="M33" s="14"/>
      <c r="N33" s="14"/>
      <c r="O33" s="14"/>
      <c r="P33" s="14"/>
      <c r="Q33" s="14"/>
      <c r="R33" s="15">
        <f t="shared" si="1"/>
        <v>1</v>
      </c>
    </row>
    <row r="34" spans="1:18" s="13" customFormat="1" ht="15.75" customHeight="1">
      <c r="A34" s="28" t="s">
        <v>41</v>
      </c>
      <c r="B34" s="29" t="s">
        <v>37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5">
        <f t="shared" si="1"/>
        <v>0</v>
      </c>
    </row>
    <row r="35" spans="1:19" s="13" customFormat="1" ht="15.75" customHeight="1">
      <c r="A35" s="28" t="s">
        <v>32</v>
      </c>
      <c r="B35" s="29" t="s">
        <v>37</v>
      </c>
      <c r="D35" s="14">
        <v>1</v>
      </c>
      <c r="E35" s="14"/>
      <c r="F35" s="14">
        <v>1</v>
      </c>
      <c r="G35" s="14">
        <v>12</v>
      </c>
      <c r="H35" s="14">
        <v>15</v>
      </c>
      <c r="I35" s="14">
        <v>12</v>
      </c>
      <c r="J35" s="14">
        <f>12+1</f>
        <v>13</v>
      </c>
      <c r="K35" s="14"/>
      <c r="L35" s="14"/>
      <c r="M35" s="14"/>
      <c r="N35" s="14"/>
      <c r="O35" s="14"/>
      <c r="P35" s="14"/>
      <c r="Q35" s="14">
        <v>2</v>
      </c>
      <c r="R35" s="15">
        <f t="shared" si="1"/>
        <v>56</v>
      </c>
      <c r="S35" s="38"/>
    </row>
    <row r="36" spans="1:18" s="13" customFormat="1" ht="15.75" customHeight="1">
      <c r="A36" s="28" t="s">
        <v>42</v>
      </c>
      <c r="B36" s="29" t="s">
        <v>37</v>
      </c>
      <c r="D36" s="14"/>
      <c r="E36" s="14"/>
      <c r="F36" s="14"/>
      <c r="G36" s="14">
        <v>1</v>
      </c>
      <c r="H36" s="14">
        <v>1</v>
      </c>
      <c r="I36" s="14"/>
      <c r="J36" s="39"/>
      <c r="K36" s="14"/>
      <c r="L36" s="14"/>
      <c r="M36" s="14"/>
      <c r="N36" s="14"/>
      <c r="O36" s="14"/>
      <c r="P36" s="14"/>
      <c r="Q36" s="14"/>
      <c r="R36" s="15">
        <f t="shared" si="1"/>
        <v>2</v>
      </c>
    </row>
    <row r="37" spans="1:18" s="13" customFormat="1" ht="15.75" customHeight="1">
      <c r="A37" s="28" t="s">
        <v>43</v>
      </c>
      <c r="B37" s="29" t="s">
        <v>37</v>
      </c>
      <c r="D37" s="14"/>
      <c r="E37" s="14"/>
      <c r="F37" s="14"/>
      <c r="G37" s="14">
        <v>3</v>
      </c>
      <c r="H37" s="14">
        <v>5</v>
      </c>
      <c r="I37" s="14">
        <v>4</v>
      </c>
      <c r="J37" s="14">
        <v>4</v>
      </c>
      <c r="K37" s="14"/>
      <c r="L37" s="14"/>
      <c r="M37" s="14"/>
      <c r="N37" s="14"/>
      <c r="O37" s="14"/>
      <c r="P37" s="14"/>
      <c r="Q37" s="14"/>
      <c r="R37" s="15">
        <f t="shared" si="1"/>
        <v>16</v>
      </c>
    </row>
    <row r="38" spans="1:18" s="13" customFormat="1" ht="15.75" customHeight="1">
      <c r="A38" s="28" t="s">
        <v>44</v>
      </c>
      <c r="B38" s="29" t="s">
        <v>37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>
        <f t="shared" si="1"/>
        <v>0</v>
      </c>
    </row>
    <row r="39" spans="1:18" s="40" customFormat="1" ht="15.75" customHeight="1">
      <c r="A39" s="11" t="s">
        <v>45</v>
      </c>
      <c r="B39" s="12" t="s">
        <v>37</v>
      </c>
      <c r="D39" s="17"/>
      <c r="E39" s="17"/>
      <c r="F39" s="17"/>
      <c r="G39" s="17"/>
      <c r="H39" s="17"/>
      <c r="I39" s="17"/>
      <c r="J39" s="17"/>
      <c r="K39" s="14">
        <v>9</v>
      </c>
      <c r="L39" s="17"/>
      <c r="M39" s="17"/>
      <c r="N39" s="17"/>
      <c r="O39" s="17"/>
      <c r="P39" s="17"/>
      <c r="Q39" s="17"/>
      <c r="R39" s="15">
        <f t="shared" si="1"/>
        <v>9</v>
      </c>
    </row>
    <row r="40" spans="1:18" s="40" customFormat="1" ht="16.5" customHeight="1">
      <c r="A40" s="11" t="s">
        <v>46</v>
      </c>
      <c r="B40" s="12" t="s">
        <v>37</v>
      </c>
      <c r="C40" s="41"/>
      <c r="D40" s="41"/>
      <c r="E40" s="41"/>
      <c r="F40" s="41"/>
      <c r="G40" s="41"/>
      <c r="H40" s="41"/>
      <c r="I40" s="41"/>
      <c r="J40" s="17">
        <v>1</v>
      </c>
      <c r="K40" s="41"/>
      <c r="L40" s="17"/>
      <c r="M40" s="17"/>
      <c r="N40" s="17"/>
      <c r="O40" s="17"/>
      <c r="P40" s="17"/>
      <c r="Q40" s="17"/>
      <c r="R40" s="15">
        <f t="shared" si="1"/>
        <v>1</v>
      </c>
    </row>
    <row r="41" spans="1:18" s="40" customFormat="1" ht="15.75" customHeight="1">
      <c r="A41" s="11" t="s">
        <v>47</v>
      </c>
      <c r="B41" s="12" t="s">
        <v>37</v>
      </c>
      <c r="D41" s="17"/>
      <c r="E41" s="17"/>
      <c r="F41" s="17"/>
      <c r="G41" s="17"/>
      <c r="H41" s="17"/>
      <c r="I41" s="17"/>
      <c r="J41" s="17"/>
      <c r="K41" s="14">
        <v>1</v>
      </c>
      <c r="L41" s="17"/>
      <c r="M41" s="17"/>
      <c r="N41" s="17"/>
      <c r="O41" s="17"/>
      <c r="P41" s="17"/>
      <c r="Q41" s="17"/>
      <c r="R41" s="15">
        <f t="shared" si="1"/>
        <v>1</v>
      </c>
    </row>
    <row r="42" spans="1:18" s="13" customFormat="1" ht="15.75" customHeight="1">
      <c r="A42" s="11" t="s">
        <v>48</v>
      </c>
      <c r="B42" s="12" t="s">
        <v>37</v>
      </c>
      <c r="D42" s="14">
        <v>2</v>
      </c>
      <c r="E42" s="14"/>
      <c r="F42" s="14">
        <f>1-1</f>
        <v>0</v>
      </c>
      <c r="G42" s="14"/>
      <c r="H42" s="14"/>
      <c r="I42" s="14"/>
      <c r="J42" s="14"/>
      <c r="K42" s="14"/>
      <c r="L42" s="14">
        <v>20</v>
      </c>
      <c r="M42" s="14"/>
      <c r="N42" s="14"/>
      <c r="O42" s="14"/>
      <c r="P42" s="14"/>
      <c r="Q42" s="14"/>
      <c r="R42" s="15">
        <f t="shared" si="1"/>
        <v>22</v>
      </c>
    </row>
    <row r="43" spans="1:18" s="13" customFormat="1" ht="15.75" customHeight="1">
      <c r="A43" s="11" t="s">
        <v>49</v>
      </c>
      <c r="B43" s="12" t="s">
        <v>37</v>
      </c>
      <c r="D43" s="14"/>
      <c r="E43" s="14"/>
      <c r="F43" s="14"/>
      <c r="G43" s="14"/>
      <c r="H43" s="14"/>
      <c r="I43" s="14"/>
      <c r="J43" s="14"/>
      <c r="K43" s="14"/>
      <c r="L43" s="14">
        <v>2</v>
      </c>
      <c r="M43" s="14"/>
      <c r="N43" s="14"/>
      <c r="O43" s="14"/>
      <c r="P43" s="14"/>
      <c r="Q43" s="14"/>
      <c r="R43" s="15">
        <f t="shared" si="1"/>
        <v>2</v>
      </c>
    </row>
    <row r="44" spans="1:18" s="13" customFormat="1" ht="15.75" customHeight="1">
      <c r="A44" s="11" t="s">
        <v>50</v>
      </c>
      <c r="B44" s="12" t="s">
        <v>37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v>1</v>
      </c>
      <c r="Q44" s="14"/>
      <c r="R44" s="15">
        <f t="shared" si="1"/>
        <v>1</v>
      </c>
    </row>
    <row r="45" spans="1:19" s="20" customFormat="1" ht="3" customHeight="1">
      <c r="A45" s="19"/>
      <c r="B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9">
        <f>SUM(C45:P45)</f>
        <v>0</v>
      </c>
      <c r="S45" s="10"/>
    </row>
    <row r="46" spans="1:21" s="13" customFormat="1" ht="12.75" customHeight="1">
      <c r="A46" s="77" t="s">
        <v>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42"/>
      <c r="R46" s="15">
        <f>SUM(R20:R45)</f>
        <v>625</v>
      </c>
      <c r="U46" s="2"/>
    </row>
    <row r="47" spans="1:18" s="20" customFormat="1" ht="3" customHeight="1" hidden="1">
      <c r="A47" s="43"/>
      <c r="B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39">
        <f>SUM(C47:P47)</f>
        <v>0</v>
      </c>
    </row>
    <row r="48" spans="1:18" s="13" customFormat="1" ht="15.75" customHeight="1">
      <c r="A48" s="11" t="s">
        <v>52</v>
      </c>
      <c r="B48" s="12" t="s">
        <v>53</v>
      </c>
      <c r="D48" s="14"/>
      <c r="E48" s="14">
        <v>4</v>
      </c>
      <c r="F48" s="14">
        <v>1</v>
      </c>
      <c r="G48" s="14">
        <v>3</v>
      </c>
      <c r="H48" s="14">
        <v>1</v>
      </c>
      <c r="I48" s="14">
        <v>1</v>
      </c>
      <c r="J48" s="14">
        <v>1</v>
      </c>
      <c r="K48" s="14">
        <v>6</v>
      </c>
      <c r="L48" s="14"/>
      <c r="M48" s="14">
        <f>3-1</f>
        <v>2</v>
      </c>
      <c r="N48" s="14">
        <v>1</v>
      </c>
      <c r="O48" s="14"/>
      <c r="P48" s="14"/>
      <c r="Q48" s="14"/>
      <c r="R48" s="15">
        <f>SUM(C48:Q48)</f>
        <v>20</v>
      </c>
    </row>
    <row r="49" spans="1:18" s="13" customFormat="1" ht="15.75" customHeight="1">
      <c r="A49" s="46" t="s">
        <v>54</v>
      </c>
      <c r="B49" s="12" t="s">
        <v>53</v>
      </c>
      <c r="D49" s="14"/>
      <c r="E49" s="14"/>
      <c r="F49" s="14">
        <v>1</v>
      </c>
      <c r="G49" s="14"/>
      <c r="H49" s="14">
        <f>1-1</f>
        <v>0</v>
      </c>
      <c r="I49" s="14">
        <v>1</v>
      </c>
      <c r="J49" s="14"/>
      <c r="K49" s="14">
        <v>7</v>
      </c>
      <c r="L49" s="14"/>
      <c r="M49" s="14">
        <f>1-1</f>
        <v>0</v>
      </c>
      <c r="N49" s="14"/>
      <c r="O49" s="14"/>
      <c r="P49" s="14"/>
      <c r="Q49" s="14"/>
      <c r="R49" s="15">
        <f>SUM(C49:Q49)</f>
        <v>9</v>
      </c>
    </row>
    <row r="50" spans="1:19" ht="3" customHeight="1">
      <c r="A50" s="18"/>
      <c r="B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39">
        <f>SUM(C50:P50)</f>
        <v>0</v>
      </c>
      <c r="S50" s="2"/>
    </row>
    <row r="51" spans="1:19" ht="15.75" customHeight="1">
      <c r="A51" s="80" t="s">
        <v>55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2"/>
      <c r="Q51" s="49"/>
      <c r="R51" s="15">
        <f>SUM(R46:R49)</f>
        <v>654</v>
      </c>
      <c r="S51" s="2"/>
    </row>
    <row r="52" spans="1:19" ht="3" customHeight="1" thickBot="1">
      <c r="A52" s="34"/>
      <c r="B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50">
        <f>SUM(C52:P52)</f>
        <v>0</v>
      </c>
      <c r="S52" s="2"/>
    </row>
    <row r="53" spans="1:19" ht="20.25" customHeight="1" thickBot="1">
      <c r="A53" s="71" t="s">
        <v>56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33">
        <f>R51+R18</f>
        <v>842</v>
      </c>
      <c r="S53" s="2"/>
    </row>
    <row r="54" spans="1:18" s="25" customFormat="1" ht="21" customHeight="1">
      <c r="A54" s="8" t="s">
        <v>57</v>
      </c>
      <c r="B54" s="9"/>
      <c r="D54" s="26"/>
      <c r="E54" s="1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2">
        <f>SUM(C54:P54)</f>
        <v>0</v>
      </c>
    </row>
    <row r="55" spans="1:18" s="25" customFormat="1" ht="3.75" customHeight="1">
      <c r="A55" s="51"/>
      <c r="B55" s="9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2">
        <f>SUM(C55:P55)</f>
        <v>0</v>
      </c>
    </row>
    <row r="56" spans="1:21" s="20" customFormat="1" ht="15.75" customHeight="1">
      <c r="A56" s="28" t="s">
        <v>58</v>
      </c>
      <c r="B56" s="29"/>
      <c r="D56" s="14"/>
      <c r="E56" s="14">
        <v>1</v>
      </c>
      <c r="F56" s="14"/>
      <c r="G56" s="14"/>
      <c r="H56" s="14"/>
      <c r="I56" s="14"/>
      <c r="J56" s="14"/>
      <c r="K56" s="14"/>
      <c r="L56" s="14">
        <v>2</v>
      </c>
      <c r="M56" s="14"/>
      <c r="N56" s="14"/>
      <c r="O56" s="14"/>
      <c r="P56" s="52"/>
      <c r="Q56" s="52">
        <v>1</v>
      </c>
      <c r="R56" s="15">
        <f>SUM(C56:Q56)</f>
        <v>4</v>
      </c>
      <c r="U56" s="2"/>
    </row>
    <row r="57" spans="1:18" s="53" customFormat="1" ht="3.75" customHeight="1">
      <c r="A57" s="9"/>
      <c r="B57" s="9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2">
        <f>SUM(C57:P57)</f>
        <v>0</v>
      </c>
    </row>
    <row r="58" spans="1:19" ht="15.75" customHeight="1">
      <c r="A58" s="55" t="s">
        <v>59</v>
      </c>
      <c r="B58" s="34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2">
        <f>SUM(C58:P58)</f>
        <v>0</v>
      </c>
      <c r="S58" s="35"/>
    </row>
    <row r="59" spans="1:19" ht="2.25" customHeight="1">
      <c r="A59" s="6"/>
      <c r="B59" s="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22">
        <f>SUM(C59:P59)</f>
        <v>0</v>
      </c>
      <c r="S59" s="25"/>
    </row>
    <row r="60" spans="1:19" s="13" customFormat="1" ht="15.75" customHeight="1">
      <c r="A60" s="11" t="s">
        <v>60</v>
      </c>
      <c r="B60" s="12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5">
        <f>SUM(C60:Q60)</f>
        <v>0</v>
      </c>
      <c r="S60" s="10"/>
    </row>
    <row r="61" spans="1:19" s="13" customFormat="1" ht="15.75" customHeight="1">
      <c r="A61" s="11" t="s">
        <v>61</v>
      </c>
      <c r="B61" s="57"/>
      <c r="D61" s="58"/>
      <c r="E61" s="58">
        <v>1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15">
        <f>SUM(C61:Q61)</f>
        <v>1</v>
      </c>
      <c r="S61" s="10"/>
    </row>
    <row r="62" spans="1:19" s="13" customFormat="1" ht="15.75" customHeight="1">
      <c r="A62" s="59" t="s">
        <v>62</v>
      </c>
      <c r="B62" s="57"/>
      <c r="D62" s="58"/>
      <c r="E62" s="58"/>
      <c r="F62" s="58"/>
      <c r="G62" s="58"/>
      <c r="H62" s="58">
        <v>1</v>
      </c>
      <c r="I62" s="58"/>
      <c r="J62" s="58"/>
      <c r="K62" s="58"/>
      <c r="L62" s="58"/>
      <c r="M62" s="58"/>
      <c r="N62" s="58"/>
      <c r="O62" s="58"/>
      <c r="P62" s="58"/>
      <c r="Q62" s="58"/>
      <c r="R62" s="15">
        <f>SUM(C62:Q62)</f>
        <v>1</v>
      </c>
      <c r="S62" s="10"/>
    </row>
    <row r="63" spans="1:19" s="13" customFormat="1" ht="15.75" customHeight="1" hidden="1">
      <c r="A63" s="59" t="s">
        <v>63</v>
      </c>
      <c r="B63" s="57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15">
        <f>SUM(C63:P63)</f>
        <v>0</v>
      </c>
      <c r="S63" s="10"/>
    </row>
    <row r="64" spans="1:19" s="20" customFormat="1" ht="3.75" customHeight="1">
      <c r="A64" s="60"/>
      <c r="B64" s="47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21"/>
      <c r="S64" s="10"/>
    </row>
    <row r="65" spans="1:19" s="13" customFormat="1" ht="15.75" customHeight="1">
      <c r="A65" s="62" t="s">
        <v>64</v>
      </c>
      <c r="B65" s="57" t="s">
        <v>30</v>
      </c>
      <c r="C65" s="20"/>
      <c r="D65" s="58"/>
      <c r="E65" s="58"/>
      <c r="F65" s="58">
        <f>1-1</f>
        <v>0</v>
      </c>
      <c r="G65" s="58">
        <v>1</v>
      </c>
      <c r="H65" s="58">
        <v>2</v>
      </c>
      <c r="I65" s="58"/>
      <c r="J65" s="58"/>
      <c r="K65" s="58"/>
      <c r="L65" s="58"/>
      <c r="M65" s="58"/>
      <c r="N65" s="58"/>
      <c r="O65" s="58"/>
      <c r="P65" s="58"/>
      <c r="Q65" s="58"/>
      <c r="R65" s="15">
        <f aca="true" t="shared" si="2" ref="R65:R79">SUM(C65:Q65)</f>
        <v>3</v>
      </c>
      <c r="S65" s="20"/>
    </row>
    <row r="66" spans="1:19" s="13" customFormat="1" ht="15.75" customHeight="1">
      <c r="A66" s="59" t="s">
        <v>65</v>
      </c>
      <c r="B66" s="57" t="s">
        <v>30</v>
      </c>
      <c r="C66" s="20"/>
      <c r="D66" s="58">
        <v>1</v>
      </c>
      <c r="E66" s="58">
        <v>1</v>
      </c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15">
        <f t="shared" si="2"/>
        <v>2</v>
      </c>
      <c r="S66" s="20"/>
    </row>
    <row r="67" spans="1:19" s="13" customFormat="1" ht="15.75" customHeight="1">
      <c r="A67" s="59" t="s">
        <v>66</v>
      </c>
      <c r="B67" s="57" t="s">
        <v>30</v>
      </c>
      <c r="C67" s="20"/>
      <c r="D67" s="58"/>
      <c r="E67" s="58">
        <v>1</v>
      </c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15">
        <f t="shared" si="2"/>
        <v>1</v>
      </c>
      <c r="S67" s="20"/>
    </row>
    <row r="68" spans="1:19" s="13" customFormat="1" ht="15.75" customHeight="1">
      <c r="A68" s="59" t="s">
        <v>67</v>
      </c>
      <c r="B68" s="57" t="s">
        <v>68</v>
      </c>
      <c r="C68" s="20"/>
      <c r="D68" s="58"/>
      <c r="E68" s="58"/>
      <c r="F68" s="58">
        <v>1</v>
      </c>
      <c r="G68" s="58">
        <v>2</v>
      </c>
      <c r="H68" s="58">
        <v>1</v>
      </c>
      <c r="I68" s="58">
        <v>2</v>
      </c>
      <c r="J68" s="58">
        <v>5</v>
      </c>
      <c r="K68" s="58">
        <v>8</v>
      </c>
      <c r="L68" s="58"/>
      <c r="M68" s="58">
        <v>8</v>
      </c>
      <c r="N68" s="58"/>
      <c r="O68" s="58"/>
      <c r="P68" s="58"/>
      <c r="Q68" s="58"/>
      <c r="R68" s="15">
        <f t="shared" si="2"/>
        <v>27</v>
      </c>
      <c r="S68" s="20"/>
    </row>
    <row r="69" spans="1:19" s="13" customFormat="1" ht="15.75" customHeight="1">
      <c r="A69" s="59" t="s">
        <v>69</v>
      </c>
      <c r="B69" s="57" t="s">
        <v>37</v>
      </c>
      <c r="C69" s="20"/>
      <c r="D69" s="58">
        <v>1</v>
      </c>
      <c r="E69" s="58">
        <v>3</v>
      </c>
      <c r="F69" s="58"/>
      <c r="G69" s="58"/>
      <c r="H69" s="58"/>
      <c r="I69" s="58"/>
      <c r="J69" s="58"/>
      <c r="K69" s="58"/>
      <c r="L69" s="58">
        <f>1+1</f>
        <v>2</v>
      </c>
      <c r="M69" s="58"/>
      <c r="N69" s="58"/>
      <c r="O69" s="58"/>
      <c r="P69" s="58"/>
      <c r="Q69" s="58"/>
      <c r="R69" s="15">
        <f t="shared" si="2"/>
        <v>6</v>
      </c>
      <c r="S69" s="20"/>
    </row>
    <row r="70" spans="1:19" s="13" customFormat="1" ht="15.75" customHeight="1">
      <c r="A70" s="59" t="s">
        <v>70</v>
      </c>
      <c r="B70" s="57" t="s">
        <v>37</v>
      </c>
      <c r="C70" s="20"/>
      <c r="D70" s="58"/>
      <c r="E70" s="58">
        <v>4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15">
        <f t="shared" si="2"/>
        <v>4</v>
      </c>
      <c r="S70" s="20"/>
    </row>
    <row r="71" spans="1:18" s="13" customFormat="1" ht="15.75" customHeight="1">
      <c r="A71" s="11" t="s">
        <v>71</v>
      </c>
      <c r="B71" s="12" t="s">
        <v>53</v>
      </c>
      <c r="D71" s="14">
        <v>1</v>
      </c>
      <c r="E71" s="14">
        <v>9</v>
      </c>
      <c r="F71" s="14">
        <v>1</v>
      </c>
      <c r="G71" s="14"/>
      <c r="H71" s="14"/>
      <c r="I71" s="14"/>
      <c r="J71" s="14">
        <v>1</v>
      </c>
      <c r="K71" s="14"/>
      <c r="L71" s="14">
        <v>2</v>
      </c>
      <c r="M71" s="14"/>
      <c r="N71" s="14"/>
      <c r="O71" s="14"/>
      <c r="P71" s="14"/>
      <c r="Q71" s="14"/>
      <c r="R71" s="15">
        <f t="shared" si="2"/>
        <v>14</v>
      </c>
    </row>
    <row r="72" spans="1:18" s="13" customFormat="1" ht="15.75" customHeight="1">
      <c r="A72" s="11" t="s">
        <v>72</v>
      </c>
      <c r="B72" s="12" t="s">
        <v>53</v>
      </c>
      <c r="D72" s="14"/>
      <c r="E72" s="14">
        <v>1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5">
        <f t="shared" si="2"/>
        <v>1</v>
      </c>
    </row>
    <row r="73" spans="1:18" s="13" customFormat="1" ht="15.75" customHeight="1">
      <c r="A73" s="11" t="s">
        <v>73</v>
      </c>
      <c r="B73" s="12" t="s">
        <v>74</v>
      </c>
      <c r="D73" s="14">
        <v>1</v>
      </c>
      <c r="E73" s="14">
        <v>2</v>
      </c>
      <c r="F73" s="14">
        <v>1</v>
      </c>
      <c r="G73" s="14">
        <v>12</v>
      </c>
      <c r="H73" s="14">
        <v>28</v>
      </c>
      <c r="I73" s="14">
        <v>13</v>
      </c>
      <c r="J73" s="14">
        <v>13</v>
      </c>
      <c r="K73" s="14">
        <v>25</v>
      </c>
      <c r="L73" s="14">
        <v>0</v>
      </c>
      <c r="M73" s="14">
        <v>2</v>
      </c>
      <c r="N73" s="14">
        <v>19</v>
      </c>
      <c r="O73" s="14">
        <v>3</v>
      </c>
      <c r="P73" s="14">
        <v>4</v>
      </c>
      <c r="Q73" s="14"/>
      <c r="R73" s="15">
        <f t="shared" si="2"/>
        <v>123</v>
      </c>
    </row>
    <row r="74" spans="1:18" s="13" customFormat="1" ht="15.75" customHeight="1">
      <c r="A74" s="11" t="s">
        <v>75</v>
      </c>
      <c r="B74" s="12" t="s">
        <v>53</v>
      </c>
      <c r="D74" s="14"/>
      <c r="E74" s="14">
        <v>3</v>
      </c>
      <c r="F74" s="14"/>
      <c r="G74" s="14"/>
      <c r="H74" s="14"/>
      <c r="I74" s="14"/>
      <c r="J74" s="14"/>
      <c r="K74" s="14">
        <v>1</v>
      </c>
      <c r="L74" s="14">
        <v>2</v>
      </c>
      <c r="M74" s="14"/>
      <c r="N74" s="14">
        <v>14</v>
      </c>
      <c r="O74" s="14"/>
      <c r="P74" s="14"/>
      <c r="Q74" s="14"/>
      <c r="R74" s="15">
        <f t="shared" si="2"/>
        <v>20</v>
      </c>
    </row>
    <row r="75" spans="1:18" s="13" customFormat="1" ht="15.75" customHeight="1">
      <c r="A75" s="11" t="s">
        <v>76</v>
      </c>
      <c r="B75" s="12" t="s">
        <v>74</v>
      </c>
      <c r="D75" s="14">
        <v>1</v>
      </c>
      <c r="E75" s="14">
        <v>3</v>
      </c>
      <c r="F75" s="58"/>
      <c r="G75" s="14"/>
      <c r="H75" s="14"/>
      <c r="I75" s="14"/>
      <c r="J75" s="14"/>
      <c r="K75" s="14">
        <f>1-1</f>
        <v>0</v>
      </c>
      <c r="L75" s="14">
        <v>4</v>
      </c>
      <c r="M75" s="14"/>
      <c r="N75" s="14">
        <v>13</v>
      </c>
      <c r="O75" s="14"/>
      <c r="P75" s="14"/>
      <c r="Q75" s="14"/>
      <c r="R75" s="15">
        <f t="shared" si="2"/>
        <v>21</v>
      </c>
    </row>
    <row r="76" spans="1:18" s="13" customFormat="1" ht="15.75" customHeight="1">
      <c r="A76" s="11" t="s">
        <v>77</v>
      </c>
      <c r="B76" s="12" t="s">
        <v>78</v>
      </c>
      <c r="D76" s="14"/>
      <c r="E76" s="14">
        <v>1</v>
      </c>
      <c r="F76" s="14">
        <v>1</v>
      </c>
      <c r="G76" s="14"/>
      <c r="H76" s="14"/>
      <c r="I76" s="14"/>
      <c r="J76" s="14">
        <f>1-1</f>
        <v>0</v>
      </c>
      <c r="K76" s="14">
        <f>1-1</f>
        <v>0</v>
      </c>
      <c r="L76" s="14">
        <v>4</v>
      </c>
      <c r="M76" s="14">
        <f>1-1</f>
        <v>0</v>
      </c>
      <c r="N76" s="14"/>
      <c r="O76" s="14"/>
      <c r="P76" s="14"/>
      <c r="Q76" s="14"/>
      <c r="R76" s="15">
        <f t="shared" si="2"/>
        <v>6</v>
      </c>
    </row>
    <row r="77" spans="1:18" s="13" customFormat="1" ht="15.75" customHeight="1">
      <c r="A77" s="11" t="s">
        <v>79</v>
      </c>
      <c r="B77" s="12" t="s">
        <v>80</v>
      </c>
      <c r="D77" s="14">
        <f>1+2-1-2</f>
        <v>0</v>
      </c>
      <c r="E77" s="14">
        <v>1</v>
      </c>
      <c r="F77" s="14"/>
      <c r="G77" s="14">
        <f>1-1</f>
        <v>0</v>
      </c>
      <c r="H77" s="14">
        <f>5-2-3</f>
        <v>0</v>
      </c>
      <c r="I77" s="14">
        <f>2-1</f>
        <v>1</v>
      </c>
      <c r="J77" s="14">
        <f>3-3</f>
        <v>0</v>
      </c>
      <c r="K77" s="14"/>
      <c r="L77" s="14"/>
      <c r="M77" s="14">
        <f>2-1</f>
        <v>1</v>
      </c>
      <c r="N77" s="14"/>
      <c r="O77" s="14"/>
      <c r="P77" s="39"/>
      <c r="Q77" s="39"/>
      <c r="R77" s="15">
        <f t="shared" si="2"/>
        <v>3</v>
      </c>
    </row>
    <row r="78" spans="1:18" s="13" customFormat="1" ht="15.75" customHeight="1">
      <c r="A78" s="11" t="s">
        <v>81</v>
      </c>
      <c r="B78" s="12" t="s">
        <v>82</v>
      </c>
      <c r="D78" s="14">
        <f>1-1</f>
        <v>0</v>
      </c>
      <c r="E78" s="14">
        <v>1</v>
      </c>
      <c r="F78" s="14"/>
      <c r="G78" s="14"/>
      <c r="H78" s="14">
        <f>1-1</f>
        <v>0</v>
      </c>
      <c r="I78" s="14"/>
      <c r="J78" s="14"/>
      <c r="K78" s="14"/>
      <c r="L78" s="14"/>
      <c r="M78" s="14"/>
      <c r="N78" s="14"/>
      <c r="O78" s="14"/>
      <c r="P78" s="14"/>
      <c r="Q78" s="14"/>
      <c r="R78" s="15">
        <f t="shared" si="2"/>
        <v>1</v>
      </c>
    </row>
    <row r="79" spans="1:18" s="13" customFormat="1" ht="15.75" customHeight="1">
      <c r="A79" s="63" t="s">
        <v>83</v>
      </c>
      <c r="B79" s="64" t="s">
        <v>82</v>
      </c>
      <c r="D79" s="65"/>
      <c r="E79" s="65"/>
      <c r="F79" s="65"/>
      <c r="G79" s="65"/>
      <c r="H79" s="65"/>
      <c r="I79" s="65">
        <v>1</v>
      </c>
      <c r="J79" s="65"/>
      <c r="K79" s="65">
        <v>2</v>
      </c>
      <c r="L79" s="65">
        <f>1-1</f>
        <v>0</v>
      </c>
      <c r="M79" s="65"/>
      <c r="N79" s="65">
        <v>1</v>
      </c>
      <c r="O79" s="65"/>
      <c r="P79" s="65"/>
      <c r="Q79" s="65"/>
      <c r="R79" s="15">
        <f t="shared" si="2"/>
        <v>4</v>
      </c>
    </row>
    <row r="80" spans="1:19" ht="6" customHeight="1" thickBot="1">
      <c r="A80" s="66"/>
      <c r="B80" s="67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0">
        <f>SUM(C80:P80)</f>
        <v>0</v>
      </c>
      <c r="S80" s="2"/>
    </row>
    <row r="81" spans="1:19" ht="20.25" customHeight="1" thickBot="1">
      <c r="A81" s="71" t="s">
        <v>84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3"/>
      <c r="R81" s="33">
        <f>SUM(R60:R79)</f>
        <v>238</v>
      </c>
      <c r="S81" s="25"/>
    </row>
    <row r="82" spans="1:19" ht="2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22">
        <f>SUM(C82:P82)</f>
        <v>0</v>
      </c>
      <c r="S82" s="25"/>
    </row>
    <row r="83" spans="1:19" ht="21" customHeight="1">
      <c r="A83" s="8" t="s">
        <v>85</v>
      </c>
      <c r="B83" s="6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2">
        <f>SUM(C83:P83)</f>
        <v>0</v>
      </c>
      <c r="S83" s="35"/>
    </row>
    <row r="84" spans="1:19" ht="6" customHeight="1">
      <c r="A84" s="66"/>
      <c r="B84" s="67"/>
      <c r="P84" s="1"/>
      <c r="Q84" s="1"/>
      <c r="R84" s="22">
        <f>SUM(C84:P84)</f>
        <v>0</v>
      </c>
      <c r="S84" s="25"/>
    </row>
    <row r="85" spans="1:19" s="13" customFormat="1" ht="15.75" customHeight="1">
      <c r="A85" s="11" t="s">
        <v>86</v>
      </c>
      <c r="B85" s="12"/>
      <c r="D85" s="14">
        <v>1</v>
      </c>
      <c r="E85" s="14">
        <v>8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>
        <v>1</v>
      </c>
      <c r="R85" s="15">
        <f aca="true" t="shared" si="3" ref="R85:R91">SUM(C85:Q85)</f>
        <v>10</v>
      </c>
      <c r="S85" s="10"/>
    </row>
    <row r="86" spans="1:18" s="13" customFormat="1" ht="15.75" customHeight="1">
      <c r="A86" s="11" t="s">
        <v>87</v>
      </c>
      <c r="B86" s="12" t="s">
        <v>30</v>
      </c>
      <c r="D86" s="14">
        <v>1</v>
      </c>
      <c r="E86" s="14">
        <v>21</v>
      </c>
      <c r="F86" s="14">
        <v>1</v>
      </c>
      <c r="G86" s="14"/>
      <c r="H86" s="14">
        <v>1</v>
      </c>
      <c r="I86" s="14">
        <v>1</v>
      </c>
      <c r="J86" s="14"/>
      <c r="K86" s="14">
        <v>0</v>
      </c>
      <c r="L86" s="14">
        <v>1</v>
      </c>
      <c r="M86" s="14">
        <v>1</v>
      </c>
      <c r="N86" s="14"/>
      <c r="O86" s="14"/>
      <c r="P86" s="14"/>
      <c r="Q86" s="14">
        <v>3</v>
      </c>
      <c r="R86" s="15">
        <f t="shared" si="3"/>
        <v>30</v>
      </c>
    </row>
    <row r="87" spans="1:18" s="13" customFormat="1" ht="18.75" customHeight="1">
      <c r="A87" s="11" t="s">
        <v>88</v>
      </c>
      <c r="B87" s="12" t="s">
        <v>68</v>
      </c>
      <c r="D87" s="14">
        <v>8</v>
      </c>
      <c r="E87" s="14">
        <v>24</v>
      </c>
      <c r="F87" s="14">
        <v>2</v>
      </c>
      <c r="G87" s="14">
        <v>3</v>
      </c>
      <c r="H87" s="14">
        <v>2</v>
      </c>
      <c r="I87" s="14">
        <f>1+2-1</f>
        <v>2</v>
      </c>
      <c r="J87" s="14">
        <v>4</v>
      </c>
      <c r="K87" s="14">
        <v>2</v>
      </c>
      <c r="L87" s="14">
        <v>5</v>
      </c>
      <c r="M87" s="14"/>
      <c r="N87" s="14"/>
      <c r="O87" s="14"/>
      <c r="P87" s="14"/>
      <c r="Q87" s="14"/>
      <c r="R87" s="15">
        <f t="shared" si="3"/>
        <v>52</v>
      </c>
    </row>
    <row r="88" spans="1:18" s="13" customFormat="1" ht="15.75" customHeight="1">
      <c r="A88" s="11" t="s">
        <v>89</v>
      </c>
      <c r="B88" s="69" t="s">
        <v>53</v>
      </c>
      <c r="D88" s="14">
        <v>7</v>
      </c>
      <c r="E88" s="14">
        <v>39</v>
      </c>
      <c r="F88" s="14">
        <v>5</v>
      </c>
      <c r="G88" s="14">
        <v>3</v>
      </c>
      <c r="H88" s="14">
        <v>2</v>
      </c>
      <c r="I88" s="14">
        <v>2</v>
      </c>
      <c r="J88" s="14"/>
      <c r="K88" s="14">
        <v>4</v>
      </c>
      <c r="L88" s="14">
        <v>10</v>
      </c>
      <c r="M88" s="14">
        <f>1+1-1</f>
        <v>1</v>
      </c>
      <c r="N88" s="14">
        <v>2</v>
      </c>
      <c r="O88" s="14"/>
      <c r="P88" s="14"/>
      <c r="Q88" s="14"/>
      <c r="R88" s="15">
        <f t="shared" si="3"/>
        <v>75</v>
      </c>
    </row>
    <row r="89" spans="1:18" s="13" customFormat="1" ht="15.75" customHeight="1">
      <c r="A89" s="11" t="s">
        <v>90</v>
      </c>
      <c r="B89" s="12" t="s">
        <v>74</v>
      </c>
      <c r="D89" s="14">
        <f>4-1-1-1-1</f>
        <v>0</v>
      </c>
      <c r="E89" s="14">
        <v>4</v>
      </c>
      <c r="F89" s="14"/>
      <c r="G89" s="14">
        <f>1-1</f>
        <v>0</v>
      </c>
      <c r="H89" s="14">
        <v>1</v>
      </c>
      <c r="I89" s="14">
        <v>1</v>
      </c>
      <c r="J89" s="14">
        <v>2</v>
      </c>
      <c r="K89" s="14">
        <v>1</v>
      </c>
      <c r="L89" s="14">
        <v>2</v>
      </c>
      <c r="M89" s="14"/>
      <c r="N89" s="14"/>
      <c r="O89" s="14"/>
      <c r="P89" s="14"/>
      <c r="Q89" s="14"/>
      <c r="R89" s="15">
        <f t="shared" si="3"/>
        <v>11</v>
      </c>
    </row>
    <row r="90" spans="1:18" s="13" customFormat="1" ht="15.75" customHeight="1">
      <c r="A90" s="11" t="s">
        <v>91</v>
      </c>
      <c r="B90" s="12" t="s">
        <v>78</v>
      </c>
      <c r="D90" s="14"/>
      <c r="E90" s="14">
        <v>6</v>
      </c>
      <c r="F90" s="14">
        <v>2</v>
      </c>
      <c r="G90" s="14">
        <v>2</v>
      </c>
      <c r="H90" s="14">
        <v>1</v>
      </c>
      <c r="I90" s="14">
        <v>2</v>
      </c>
      <c r="J90" s="14">
        <v>1</v>
      </c>
      <c r="K90" s="14">
        <v>4</v>
      </c>
      <c r="L90" s="14">
        <v>1</v>
      </c>
      <c r="M90" s="14">
        <v>1</v>
      </c>
      <c r="N90" s="14"/>
      <c r="O90" s="14">
        <v>1</v>
      </c>
      <c r="P90" s="14"/>
      <c r="Q90" s="14">
        <v>1</v>
      </c>
      <c r="R90" s="15">
        <f t="shared" si="3"/>
        <v>22</v>
      </c>
    </row>
    <row r="91" spans="1:18" s="13" customFormat="1" ht="15.75" customHeight="1">
      <c r="A91" s="11" t="s">
        <v>92</v>
      </c>
      <c r="B91" s="12" t="s">
        <v>82</v>
      </c>
      <c r="D91" s="14"/>
      <c r="E91" s="14"/>
      <c r="F91" s="14"/>
      <c r="G91" s="14"/>
      <c r="H91" s="14"/>
      <c r="I91" s="14"/>
      <c r="J91" s="14"/>
      <c r="K91" s="14">
        <v>1</v>
      </c>
      <c r="L91" s="14"/>
      <c r="M91" s="14"/>
      <c r="N91" s="14"/>
      <c r="O91" s="14"/>
      <c r="P91" s="14"/>
      <c r="Q91" s="14"/>
      <c r="R91" s="15">
        <f t="shared" si="3"/>
        <v>1</v>
      </c>
    </row>
    <row r="92" spans="1:19" ht="8.25" customHeight="1" thickBot="1">
      <c r="A92" s="66"/>
      <c r="B92" s="67"/>
      <c r="P92" s="26"/>
      <c r="Q92" s="48"/>
      <c r="R92" s="70">
        <f>SUM(C92:P92)</f>
        <v>0</v>
      </c>
      <c r="S92" s="2"/>
    </row>
    <row r="93" spans="1:19" ht="20.25" customHeight="1" thickBot="1">
      <c r="A93" s="71" t="s">
        <v>93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3"/>
      <c r="R93" s="33">
        <f>SUM(R85:R92)</f>
        <v>201</v>
      </c>
      <c r="S93" s="2"/>
    </row>
    <row r="94" spans="1:18" s="25" customFormat="1" ht="19.5" customHeight="1" thickBot="1">
      <c r="A94" s="18"/>
      <c r="B94" s="19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2">
        <f>SUM(C94:P94)</f>
        <v>0</v>
      </c>
    </row>
    <row r="95" spans="1:18" s="38" customFormat="1" ht="42.75" customHeight="1" thickBot="1">
      <c r="A95" s="74" t="s">
        <v>94</v>
      </c>
      <c r="B95" s="75"/>
      <c r="D95" s="33">
        <f aca="true" t="shared" si="4" ref="D95:Q95">SUM(D3:D92)</f>
        <v>35</v>
      </c>
      <c r="E95" s="33">
        <f t="shared" si="4"/>
        <v>144</v>
      </c>
      <c r="F95" s="33">
        <f t="shared" si="4"/>
        <v>35</v>
      </c>
      <c r="G95" s="33">
        <f t="shared" si="4"/>
        <v>115</v>
      </c>
      <c r="H95" s="33">
        <f t="shared" si="4"/>
        <v>149</v>
      </c>
      <c r="I95" s="33">
        <f t="shared" si="4"/>
        <v>123</v>
      </c>
      <c r="J95" s="33">
        <f t="shared" si="4"/>
        <v>118</v>
      </c>
      <c r="K95" s="33">
        <f t="shared" si="4"/>
        <v>211</v>
      </c>
      <c r="L95" s="33">
        <f t="shared" si="4"/>
        <v>124</v>
      </c>
      <c r="M95" s="33">
        <f t="shared" si="4"/>
        <v>76</v>
      </c>
      <c r="N95" s="33">
        <f t="shared" si="4"/>
        <v>93</v>
      </c>
      <c r="O95" s="33">
        <f t="shared" si="4"/>
        <v>29</v>
      </c>
      <c r="P95" s="33">
        <f t="shared" si="4"/>
        <v>22</v>
      </c>
      <c r="Q95" s="33">
        <f t="shared" si="4"/>
        <v>11</v>
      </c>
      <c r="R95" s="33">
        <f>SUM(C95:Q95)</f>
        <v>1285</v>
      </c>
    </row>
  </sheetData>
  <sheetProtection/>
  <mergeCells count="8">
    <mergeCell ref="D1:R1"/>
    <mergeCell ref="A53:Q53"/>
    <mergeCell ref="A81:Q81"/>
    <mergeCell ref="A93:Q93"/>
    <mergeCell ref="A95:B95"/>
    <mergeCell ref="A18:P18"/>
    <mergeCell ref="A46:P46"/>
    <mergeCell ref="A51:P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franza-fulvio</dc:creator>
  <cp:keywords/>
  <dc:description/>
  <cp:lastModifiedBy>Broussard Micol</cp:lastModifiedBy>
  <dcterms:created xsi:type="dcterms:W3CDTF">2014-04-02T07:00:29Z</dcterms:created>
  <dcterms:modified xsi:type="dcterms:W3CDTF">2014-12-02T09:11:11Z</dcterms:modified>
  <cp:category/>
  <cp:version/>
  <cp:contentType/>
  <cp:contentStatus/>
</cp:coreProperties>
</file>