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8775" windowHeight="628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</sheets>
  <definedNames/>
  <calcPr fullCalcOnLoad="1"/>
</workbook>
</file>

<file path=xl/sharedStrings.xml><?xml version="1.0" encoding="utf-8"?>
<sst xmlns="http://schemas.openxmlformats.org/spreadsheetml/2006/main" count="201" uniqueCount="150">
  <si>
    <t>IRCCS Burlo Garofolo</t>
  </si>
  <si>
    <t>Somma: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</si>
  <si>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</si>
  <si>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</si>
  <si>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</si>
  <si>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</si>
  <si>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</si>
  <si>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</si>
  <si>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</si>
  <si>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</si>
  <si>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</si>
  <si>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BURLO SPORTELLI CUP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</si>
  <si>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</si>
  <si>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</si>
  <si>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</si>
  <si>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</si>
  <si>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</si>
  <si>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</si>
  <si>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</si>
  <si>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</si>
  <si>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</si>
  <si>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</si>
  <si>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</si>
  <si>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</si>
  <si>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</si>
  <si>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</si>
  <si>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</si>
  <si>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</si>
  <si>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</si>
  <si>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</si>
  <si>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</si>
  <si>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</si>
  <si>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</si>
  <si>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</si>
  <si>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</si>
  <si>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</si>
  <si>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</si>
  <si>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</si>
  <si>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</si>
  <si>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</si>
  <si>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</si>
  <si>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</si>
  <si>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</si>
  <si>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</si>
  <si>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</si>
  <si>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</si>
  <si>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</si>
  <si>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</si>
  <si>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</si>
  <si>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</si>
  <si>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</si>
  <si>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</si>
  <si>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</si>
  <si>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</si>
  <si>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</si>
  <si>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</si>
  <si>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</si>
  <si>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</si>
  <si>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</si>
  <si>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</si>
  <si>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</si>
  <si>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</si>
  <si>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</si>
  <si>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</si>
  <si>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</si>
  <si>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</si>
  <si>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</si>
  <si>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</si>
  <si>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</si>
  <si>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</si>
  <si>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</si>
  <si>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Call Center Regionale *</t>
  </si>
  <si>
    <t>DIP</t>
  </si>
  <si>
    <t>DSM</t>
  </si>
  <si>
    <t>ASS1 Ambulatori Distretti</t>
  </si>
  <si>
    <t>DDD (CMST)</t>
  </si>
  <si>
    <t>AOUTS Nordio</t>
  </si>
  <si>
    <t>Mascagni e Puccini</t>
  </si>
  <si>
    <t>Dati estrapolati da "Business Objects":</t>
  </si>
  <si>
    <t>Prenotazioni totali</t>
  </si>
  <si>
    <t>Estrapolazione ed elaborazione effettuta da: Barbara Zilli</t>
  </si>
  <si>
    <t>Referenti AOUTS e DS</t>
  </si>
  <si>
    <t>di cui PRELIEVI *</t>
  </si>
  <si>
    <t xml:space="preserve">L'attività del distretto 2 e di valmaura confluisce negli sportelli CUP </t>
  </si>
  <si>
    <t>Conteggiati anche i prelievi microbiologici e i prelievi domiciliari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</si>
  <si>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</si>
  <si>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</si>
  <si>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</si>
  <si>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</si>
  <si>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</si>
  <si>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</si>
  <si>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</si>
  <si>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 xml:space="preserve">  Alabarda</t>
  </si>
  <si>
    <t xml:space="preserve">  Altura</t>
  </si>
  <si>
    <t xml:space="preserve">  Amazzone Trionfante</t>
  </si>
  <si>
    <t xml:space="preserve">  Angelo d'Oro</t>
  </si>
  <si>
    <t xml:space="preserve">  Annunziata</t>
  </si>
  <si>
    <t xml:space="preserve">  Aquila Imperiale</t>
  </si>
  <si>
    <t xml:space="preserve">  Aquilinia</t>
  </si>
  <si>
    <t xml:space="preserve">  Baiamonti</t>
  </si>
  <si>
    <t xml:space="preserve">  Basilica</t>
  </si>
  <si>
    <t xml:space="preserve">  Budin</t>
  </si>
  <si>
    <t xml:space="preserve">  Busolini</t>
  </si>
  <si>
    <t xml:space="preserve">  Cammello</t>
  </si>
  <si>
    <t xml:space="preserve">  Carso</t>
  </si>
  <si>
    <t xml:space="preserve">  Cedro</t>
  </si>
  <si>
    <t xml:space="preserve">  Centauro</t>
  </si>
  <si>
    <t xml:space="preserve">  Cermelj</t>
  </si>
  <si>
    <t xml:space="preserve">  Corso</t>
  </si>
  <si>
    <t xml:space="preserve">  Croce Azzurra</t>
  </si>
  <si>
    <t xml:space="preserve">  De Leitenburg</t>
  </si>
  <si>
    <t xml:space="preserve">  Due Lucci</t>
  </si>
  <si>
    <t xml:space="preserve">  Esculapio</t>
  </si>
  <si>
    <t xml:space="preserve">  Fernetti</t>
  </si>
  <si>
    <t xml:space="preserve">  Flavia</t>
  </si>
  <si>
    <t xml:space="preserve">  Fumaneri</t>
  </si>
  <si>
    <t xml:space="preserve">  Furigo</t>
  </si>
  <si>
    <t xml:space="preserve">  Galeno</t>
  </si>
  <si>
    <t xml:space="preserve">  Gemelli</t>
  </si>
  <si>
    <t xml:space="preserve">  Giglio</t>
  </si>
  <si>
    <t xml:space="preserve">  Giustizia</t>
  </si>
  <si>
    <t xml:space="preserve">  Guardiella</t>
  </si>
  <si>
    <t xml:space="preserve">  Igea</t>
  </si>
  <si>
    <t xml:space="preserve">  Lloyd</t>
  </si>
  <si>
    <t xml:space="preserve">  Logar</t>
  </si>
  <si>
    <t xml:space="preserve">  Maddalena</t>
  </si>
  <si>
    <t xml:space="preserve">  Madonna del Mare</t>
  </si>
  <si>
    <t xml:space="preserve">  Melara</t>
  </si>
  <si>
    <t xml:space="preserve">  Minerva</t>
  </si>
  <si>
    <t xml:space="preserve">  Moderna</t>
  </si>
  <si>
    <t xml:space="preserve">  Obelisco</t>
  </si>
  <si>
    <t xml:space="preserve">  Patuna</t>
  </si>
  <si>
    <t xml:space="preserve">  Penso</t>
  </si>
  <si>
    <t xml:space="preserve">  Redentore</t>
  </si>
  <si>
    <t xml:space="preserve">  Rosandra</t>
  </si>
  <si>
    <t xml:space="preserve">  Rubino Gianni</t>
  </si>
  <si>
    <t xml:space="preserve">  Rubino Umberto</t>
  </si>
  <si>
    <t xml:space="preserve">  Salute</t>
  </si>
  <si>
    <t xml:space="preserve">  Samaritano</t>
  </si>
  <si>
    <t xml:space="preserve">  S.Andrea</t>
  </si>
  <si>
    <t xml:space="preserve">  S.Giusto</t>
  </si>
  <si>
    <t xml:space="preserve">  S.Lorenzo</t>
  </si>
  <si>
    <t xml:space="preserve">  S.Luigi</t>
  </si>
  <si>
    <t xml:space="preserve">  Sponza</t>
  </si>
  <si>
    <t xml:space="preserve">  Testa d'Oro</t>
  </si>
  <si>
    <t xml:space="preserve">  Università</t>
  </si>
  <si>
    <t>DICEMBRE 2014</t>
  </si>
  <si>
    <t>Periodo di analisi:01/12/2014 - 31/12/2014</t>
  </si>
  <si>
    <t>Intervallo di analisi: 01/12/2014 - 31/12/2014 - ESCLUSE PRENOTAZIONI PER CENTRI PRELIEVI</t>
  </si>
  <si>
    <t>dicembre 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</si>
</sst>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 style="medium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medium">
        <color indexed="22"/>
      </bottom>
    </border>
    <border>
      <left style="double"/>
      <right style="thin"/>
      <top>
        <color indexed="63"/>
      </top>
      <bottom style="medium">
        <color indexed="22"/>
      </bottom>
    </border>
    <border>
      <left style="double"/>
      <right style="thin"/>
      <top style="medium">
        <color indexed="22"/>
      </top>
      <bottom style="medium">
        <color indexed="22"/>
      </bottom>
    </border>
    <border>
      <left style="double"/>
      <right style="thin"/>
      <top style="medium">
        <color indexed="22"/>
      </top>
      <bottom style="double"/>
    </border>
    <border>
      <left>
        <color indexed="63"/>
      </left>
      <right style="double">
        <color indexed="22"/>
      </right>
      <top style="double"/>
      <bottom style="double"/>
    </border>
    <border>
      <left>
        <color indexed="63"/>
      </left>
      <right style="double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22"/>
      </right>
      <top style="double"/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3" borderId="20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8" fillId="3" borderId="26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2" xfId="0" applyFont="1" applyFill="1" applyBorder="1" applyAlignment="1">
      <alignment vertical="center" wrapText="1"/>
    </xf>
    <xf numFmtId="3" fontId="4" fillId="4" borderId="33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34" xfId="0" applyFont="1" applyFill="1" applyBorder="1" applyAlignment="1">
      <alignment horizontal="center" textRotation="90" wrapText="1"/>
    </xf>
    <xf numFmtId="0" fontId="4" fillId="4" borderId="35" xfId="0" applyFont="1" applyFill="1" applyBorder="1" applyAlignment="1">
      <alignment horizontal="center" textRotation="90" wrapText="1"/>
    </xf>
    <xf numFmtId="0" fontId="17" fillId="5" borderId="32" xfId="0" applyFont="1" applyFill="1" applyBorder="1" applyAlignment="1">
      <alignment vertical="center" wrapText="1"/>
    </xf>
    <xf numFmtId="3" fontId="4" fillId="5" borderId="33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34" xfId="0" applyFont="1" applyFill="1" applyBorder="1" applyAlignment="1">
      <alignment horizontal="center" textRotation="90" wrapText="1"/>
    </xf>
    <xf numFmtId="0" fontId="4" fillId="5" borderId="35" xfId="0" applyFont="1" applyFill="1" applyBorder="1" applyAlignment="1">
      <alignment horizontal="center" textRotation="90" wrapText="1"/>
    </xf>
    <xf numFmtId="3" fontId="14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3" borderId="37" xfId="0" applyNumberFormat="1" applyFont="1" applyFill="1" applyBorder="1" applyAlignment="1">
      <alignment horizontal="right"/>
    </xf>
    <xf numFmtId="3" fontId="0" fillId="3" borderId="38" xfId="0" applyNumberFormat="1" applyFont="1" applyFill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0" fillId="3" borderId="27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4" fillId="0" borderId="43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/>
    </xf>
    <xf numFmtId="3" fontId="0" fillId="3" borderId="40" xfId="0" applyNumberFormat="1" applyFont="1" applyFill="1" applyBorder="1" applyAlignment="1">
      <alignment horizontal="right"/>
    </xf>
    <xf numFmtId="3" fontId="0" fillId="3" borderId="49" xfId="0" applyNumberFormat="1" applyFont="1" applyFill="1" applyBorder="1" applyAlignment="1">
      <alignment horizontal="right"/>
    </xf>
    <xf numFmtId="3" fontId="14" fillId="0" borderId="50" xfId="0" applyNumberFormat="1" applyFont="1" applyBorder="1" applyAlignment="1">
      <alignment horizontal="right"/>
    </xf>
    <xf numFmtId="3" fontId="14" fillId="0" borderId="51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0" fontId="8" fillId="0" borderId="42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8" fillId="6" borderId="53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3" fontId="1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56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 quotePrefix="1">
      <alignment/>
    </xf>
    <xf numFmtId="3" fontId="5" fillId="0" borderId="11" xfId="0" applyNumberFormat="1" applyFont="1" applyFill="1" applyBorder="1" applyAlignment="1" quotePrefix="1">
      <alignment horizontal="right"/>
    </xf>
    <xf numFmtId="3" fontId="5" fillId="0" borderId="5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/>
    </xf>
    <xf numFmtId="0" fontId="8" fillId="6" borderId="58" xfId="0" applyFont="1" applyFill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right"/>
    </xf>
    <xf numFmtId="0" fontId="13" fillId="7" borderId="59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/>
    </xf>
    <xf numFmtId="3" fontId="0" fillId="0" borderId="61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14" fillId="0" borderId="64" xfId="0" applyNumberFormat="1" applyFont="1" applyBorder="1" applyAlignment="1">
      <alignment horizontal="right"/>
    </xf>
    <xf numFmtId="0" fontId="13" fillId="7" borderId="65" xfId="0" applyFont="1" applyFill="1" applyBorder="1" applyAlignment="1">
      <alignment horizontal="center" vertical="center"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14" fillId="0" borderId="69" xfId="0" applyNumberFormat="1" applyFont="1" applyBorder="1" applyAlignment="1">
      <alignment horizontal="right"/>
    </xf>
    <xf numFmtId="3" fontId="0" fillId="0" borderId="70" xfId="0" applyNumberFormat="1" applyBorder="1" applyAlignment="1">
      <alignment/>
    </xf>
    <xf numFmtId="3" fontId="14" fillId="0" borderId="71" xfId="0" applyNumberFormat="1" applyFont="1" applyBorder="1" applyAlignment="1">
      <alignment horizontal="right"/>
    </xf>
    <xf numFmtId="3" fontId="14" fillId="0" borderId="63" xfId="0" applyNumberFormat="1" applyFont="1" applyBorder="1" applyAlignment="1">
      <alignment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13" fillId="8" borderId="59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" borderId="73" xfId="0" applyNumberFormat="1" applyFont="1" applyFill="1" applyBorder="1" applyAlignment="1">
      <alignment/>
    </xf>
    <xf numFmtId="3" fontId="0" fillId="0" borderId="74" xfId="0" applyNumberFormat="1" applyFont="1" applyBorder="1" applyAlignment="1">
      <alignment horizontal="right"/>
    </xf>
    <xf numFmtId="4" fontId="6" fillId="0" borderId="12" xfId="0" applyNumberFormat="1" applyFont="1" applyFill="1" applyBorder="1" applyAlignment="1">
      <alignment/>
    </xf>
    <xf numFmtId="0" fontId="2" fillId="0" borderId="9" xfId="15" applyFill="1" applyBorder="1" applyAlignment="1">
      <alignment/>
    </xf>
    <xf numFmtId="0" fontId="6" fillId="2" borderId="75" xfId="0" applyFont="1" applyFill="1" applyBorder="1" applyAlignment="1">
      <alignment vertical="center"/>
    </xf>
    <xf numFmtId="0" fontId="4" fillId="2" borderId="76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vertical="center"/>
    </xf>
    <xf numFmtId="0" fontId="4" fillId="9" borderId="76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/>
    </xf>
    <xf numFmtId="0" fontId="6" fillId="0" borderId="78" xfId="0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9" borderId="10" xfId="0" applyNumberFormat="1" applyFont="1" applyFill="1" applyBorder="1" applyAlignment="1">
      <alignment horizontal="center"/>
    </xf>
    <xf numFmtId="2" fontId="0" fillId="0" borderId="79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6" fillId="0" borderId="80" xfId="0" applyFont="1" applyBorder="1" applyAlignment="1">
      <alignment/>
    </xf>
    <xf numFmtId="3" fontId="0" fillId="0" borderId="81" xfId="0" applyNumberFormat="1" applyFont="1" applyFill="1" applyBorder="1" applyAlignment="1">
      <alignment horizontal="center"/>
    </xf>
    <xf numFmtId="3" fontId="0" fillId="9" borderId="81" xfId="0" applyNumberFormat="1" applyFont="1" applyFill="1" applyBorder="1" applyAlignment="1">
      <alignment horizontal="center"/>
    </xf>
    <xf numFmtId="0" fontId="8" fillId="0" borderId="82" xfId="0" applyFont="1" applyBorder="1" applyAlignment="1">
      <alignment vertical="center"/>
    </xf>
    <xf numFmtId="3" fontId="8" fillId="0" borderId="83" xfId="0" applyNumberFormat="1" applyFont="1" applyFill="1" applyBorder="1" applyAlignment="1">
      <alignment horizontal="center" vertical="center"/>
    </xf>
    <xf numFmtId="3" fontId="8" fillId="9" borderId="83" xfId="0" applyNumberFormat="1" applyFont="1" applyFill="1" applyBorder="1" applyAlignment="1">
      <alignment horizontal="center" vertical="center"/>
    </xf>
    <xf numFmtId="2" fontId="8" fillId="0" borderId="8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8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3" fillId="8" borderId="86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3" fillId="7" borderId="86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8" borderId="65" xfId="0" applyFont="1" applyFill="1" applyBorder="1" applyAlignment="1">
      <alignment horizontal="center" vertical="center"/>
    </xf>
    <xf numFmtId="0" fontId="13" fillId="8" borderId="8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/>
    </xf>
    <xf numFmtId="0" fontId="8" fillId="3" borderId="92" xfId="0" applyFont="1" applyFill="1" applyBorder="1" applyAlignment="1">
      <alignment horizontal="center" vertical="center"/>
    </xf>
    <xf numFmtId="0" fontId="8" fillId="3" borderId="93" xfId="0" applyFont="1" applyFill="1" applyBorder="1" applyAlignment="1">
      <alignment horizontal="center" vertical="center"/>
    </xf>
    <xf numFmtId="0" fontId="13" fillId="8" borderId="87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13" fillId="7" borderId="59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/>
    </xf>
    <xf numFmtId="0" fontId="13" fillId="7" borderId="88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/>
    </xf>
    <xf numFmtId="0" fontId="8" fillId="6" borderId="94" xfId="0" applyFont="1" applyFill="1" applyBorder="1" applyAlignment="1">
      <alignment horizontal="center" vertical="center"/>
    </xf>
    <xf numFmtId="0" fontId="8" fillId="6" borderId="92" xfId="0" applyFont="1" applyFill="1" applyBorder="1" applyAlignment="1">
      <alignment horizontal="center" vertical="center"/>
    </xf>
    <xf numFmtId="0" fontId="8" fillId="6" borderId="93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94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W15" sqref="W15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s="5" customFormat="1" ht="18">
      <c r="A2" s="196" t="s">
        <v>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s="5" customFormat="1" ht="18">
      <c r="A3" s="196" t="s">
        <v>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s="5" customFormat="1" ht="18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s="5" customFormat="1" ht="18.75">
      <c r="A5" s="194" t="s">
        <v>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</row>
    <row r="6" spans="1:17" s="5" customFormat="1" ht="18.75" thickBot="1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s="5" customFormat="1" ht="18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200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182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4"/>
    </row>
    <row r="10" spans="1:17" s="5" customFormat="1" ht="45">
      <c r="A10" s="188" t="s">
        <v>7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90"/>
    </row>
    <row r="11" spans="1:17" s="5" customFormat="1" ht="45">
      <c r="A11" s="188" t="s">
        <v>8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90"/>
    </row>
    <row r="12" spans="1:17" s="5" customFormat="1" ht="45">
      <c r="A12" s="188" t="s">
        <v>9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</row>
    <row r="13" spans="1:17" s="5" customFormat="1" ht="30">
      <c r="A13" s="191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3"/>
    </row>
    <row r="14" spans="1:17" s="5" customFormat="1" ht="45">
      <c r="A14" s="179" t="s">
        <v>146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</row>
    <row r="15" spans="1:17" s="5" customFormat="1" ht="18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4"/>
    </row>
    <row r="16" spans="1:17" s="5" customFormat="1" ht="18">
      <c r="A16" s="185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7"/>
    </row>
    <row r="17" spans="1:17" s="5" customFormat="1" ht="18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7"/>
    </row>
    <row r="18" spans="1:17" s="5" customFormat="1" ht="20.25">
      <c r="A18" s="169" t="s">
        <v>10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1"/>
    </row>
    <row r="19" spans="1:17" s="5" customFormat="1" ht="2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</row>
    <row r="20" spans="1:17" s="5" customFormat="1" ht="20.25">
      <c r="A20" s="177" t="s">
        <v>147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78"/>
    </row>
    <row r="21" spans="1:17" s="5" customFormat="1" ht="20.25">
      <c r="A21" s="169" t="s">
        <v>78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/>
    </row>
    <row r="22" spans="1:17" s="5" customFormat="1" ht="20.25">
      <c r="A22" s="169" t="s">
        <v>80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</row>
    <row r="23" spans="1:17" s="5" customFormat="1" ht="20.25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1"/>
    </row>
    <row r="24" spans="1:17" s="5" customFormat="1" ht="20.25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4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1:Q1"/>
    <mergeCell ref="A2:Q2"/>
    <mergeCell ref="A3:Q3"/>
    <mergeCell ref="A4:Q4"/>
    <mergeCell ref="A5:Q5"/>
    <mergeCell ref="A6:Q6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23:Q23"/>
    <mergeCell ref="A24:Q24"/>
    <mergeCell ref="A26:Q26"/>
    <mergeCell ref="A18:Q18"/>
    <mergeCell ref="A20:Q20"/>
    <mergeCell ref="A21:Q21"/>
    <mergeCell ref="A22:Q22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20" sqref="A20"/>
    </sheetView>
  </sheetViews>
  <sheetFormatPr defaultColWidth="9.140625" defaultRowHeight="12.75"/>
  <cols>
    <col min="1" max="1" width="21.57421875" style="0" customWidth="1"/>
    <col min="2" max="2" width="12.7109375" style="0" customWidth="1"/>
    <col min="3" max="3" width="12.28125" style="0" customWidth="1"/>
    <col min="4" max="4" width="14.28125" style="0" customWidth="1"/>
    <col min="5" max="5" width="12.8515625" style="110" customWidth="1"/>
    <col min="6" max="6" width="13.421875" style="0" customWidth="1"/>
    <col min="7" max="7" width="16.00390625" style="0" customWidth="1"/>
    <col min="8" max="8" width="11.28125" style="0" customWidth="1"/>
  </cols>
  <sheetData>
    <row r="1" spans="1:2" ht="12.75">
      <c r="A1" s="60" t="s">
        <v>146</v>
      </c>
      <c r="B1" s="60"/>
    </row>
    <row r="3" ht="13.5" thickBot="1"/>
    <row r="4" spans="1:8" ht="27.75" customHeight="1" thickBot="1" thickTop="1">
      <c r="A4" s="120" t="s">
        <v>20</v>
      </c>
      <c r="B4" s="127" t="s">
        <v>79</v>
      </c>
      <c r="C4" s="127" t="s">
        <v>21</v>
      </c>
      <c r="D4" s="121" t="s">
        <v>60</v>
      </c>
      <c r="E4" s="118" t="s">
        <v>82</v>
      </c>
      <c r="F4" s="106" t="s">
        <v>24</v>
      </c>
      <c r="G4" s="104" t="s">
        <v>22</v>
      </c>
      <c r="H4" s="105" t="s">
        <v>23</v>
      </c>
    </row>
    <row r="5" spans="1:13" ht="14.25" thickBot="1" thickTop="1">
      <c r="A5" s="86" t="s">
        <v>25</v>
      </c>
      <c r="B5" s="86">
        <v>12239</v>
      </c>
      <c r="C5" s="128">
        <f>(B5-D5)</f>
        <v>12231</v>
      </c>
      <c r="D5" s="122">
        <v>8</v>
      </c>
      <c r="E5" s="36">
        <v>8</v>
      </c>
      <c r="F5" s="82">
        <v>2467</v>
      </c>
      <c r="G5" s="74">
        <v>527</v>
      </c>
      <c r="H5" s="38">
        <v>2506</v>
      </c>
      <c r="M5" s="32"/>
    </row>
    <row r="6" spans="1:13" ht="13.5" thickBot="1">
      <c r="A6" s="84" t="s">
        <v>28</v>
      </c>
      <c r="B6" s="84">
        <v>7198</v>
      </c>
      <c r="C6" s="129">
        <f aca="true" t="shared" si="0" ref="C6:C17">(B6-D6)</f>
        <v>2943</v>
      </c>
      <c r="D6" s="123">
        <v>4255</v>
      </c>
      <c r="E6" s="31">
        <v>3304</v>
      </c>
      <c r="F6" s="45">
        <v>1030</v>
      </c>
      <c r="G6" s="75">
        <v>2551</v>
      </c>
      <c r="H6" s="33">
        <v>5344</v>
      </c>
      <c r="I6" s="107"/>
      <c r="J6" s="32"/>
      <c r="K6" s="115"/>
      <c r="M6" s="32"/>
    </row>
    <row r="7" spans="1:13" ht="13.5" thickBot="1">
      <c r="A7" s="84" t="s">
        <v>26</v>
      </c>
      <c r="B7" s="84">
        <v>2834</v>
      </c>
      <c r="C7" s="129">
        <f t="shared" si="0"/>
        <v>1816</v>
      </c>
      <c r="D7" s="123">
        <v>1018</v>
      </c>
      <c r="E7" s="31">
        <v>812</v>
      </c>
      <c r="F7" s="45">
        <v>593</v>
      </c>
      <c r="G7" s="75">
        <v>1118</v>
      </c>
      <c r="H7" s="33">
        <v>3333</v>
      </c>
      <c r="I7" s="107"/>
      <c r="J7" s="32"/>
      <c r="K7" s="115"/>
      <c r="M7" s="32"/>
    </row>
    <row r="8" spans="1:13" ht="13.5" thickBot="1">
      <c r="A8" s="84" t="s">
        <v>27</v>
      </c>
      <c r="B8" s="84">
        <v>3196</v>
      </c>
      <c r="C8" s="129">
        <f t="shared" si="0"/>
        <v>986</v>
      </c>
      <c r="D8" s="123">
        <v>2210</v>
      </c>
      <c r="E8" s="31">
        <v>1043</v>
      </c>
      <c r="F8" s="45">
        <v>301</v>
      </c>
      <c r="G8" s="75">
        <v>824</v>
      </c>
      <c r="H8" s="33">
        <v>4728</v>
      </c>
      <c r="I8" s="107"/>
      <c r="J8" s="32"/>
      <c r="K8" s="115"/>
      <c r="M8" s="32"/>
    </row>
    <row r="9" spans="1:13" ht="13.5" thickBot="1">
      <c r="A9" s="84" t="s">
        <v>52</v>
      </c>
      <c r="B9" s="84">
        <v>513</v>
      </c>
      <c r="C9" s="129">
        <f t="shared" si="0"/>
        <v>513</v>
      </c>
      <c r="D9" s="123"/>
      <c r="E9" s="31"/>
      <c r="F9" s="45">
        <v>133</v>
      </c>
      <c r="G9" s="75">
        <v>1083</v>
      </c>
      <c r="H9" s="33">
        <v>286</v>
      </c>
      <c r="I9" s="107"/>
      <c r="J9" s="32"/>
      <c r="K9" s="115"/>
      <c r="M9" s="32"/>
    </row>
    <row r="10" spans="1:13" ht="13.5" thickBot="1">
      <c r="A10" s="84" t="s">
        <v>76</v>
      </c>
      <c r="B10" s="84">
        <v>177</v>
      </c>
      <c r="C10" s="129">
        <f t="shared" si="0"/>
        <v>177</v>
      </c>
      <c r="D10" s="123"/>
      <c r="E10" s="31"/>
      <c r="F10" s="83">
        <v>23</v>
      </c>
      <c r="G10" s="75">
        <v>32</v>
      </c>
      <c r="H10" s="33">
        <v>221</v>
      </c>
      <c r="J10" s="32"/>
      <c r="K10" s="115"/>
      <c r="M10" s="32"/>
    </row>
    <row r="11" spans="1:13" ht="13.5" thickBot="1">
      <c r="A11" s="84" t="s">
        <v>31</v>
      </c>
      <c r="B11" s="84">
        <v>1105</v>
      </c>
      <c r="C11" s="130">
        <f t="shared" si="0"/>
        <v>2</v>
      </c>
      <c r="D11" s="124">
        <v>1103</v>
      </c>
      <c r="E11" s="119">
        <v>945</v>
      </c>
      <c r="F11" s="45">
        <v>60</v>
      </c>
      <c r="G11" s="75">
        <v>4</v>
      </c>
      <c r="H11" s="33">
        <v>523</v>
      </c>
      <c r="J11" s="32"/>
      <c r="K11" s="115"/>
      <c r="M11" s="32"/>
    </row>
    <row r="12" spans="1:13" ht="13.5" thickBot="1">
      <c r="A12" s="84" t="s">
        <v>34</v>
      </c>
      <c r="B12" s="84">
        <v>399</v>
      </c>
      <c r="C12" s="130">
        <f t="shared" si="0"/>
        <v>67</v>
      </c>
      <c r="D12" s="125">
        <v>332</v>
      </c>
      <c r="E12" s="119">
        <v>294</v>
      </c>
      <c r="F12" s="45">
        <v>23</v>
      </c>
      <c r="G12" s="75">
        <v>61</v>
      </c>
      <c r="H12" s="33">
        <v>173</v>
      </c>
      <c r="I12" s="107"/>
      <c r="J12" s="32"/>
      <c r="K12" s="115"/>
      <c r="M12" s="32"/>
    </row>
    <row r="13" spans="1:13" ht="13.5" thickBot="1">
      <c r="A13" s="84" t="s">
        <v>35</v>
      </c>
      <c r="B13" s="84">
        <v>38</v>
      </c>
      <c r="C13" s="129">
        <f t="shared" si="0"/>
        <v>38</v>
      </c>
      <c r="D13" s="123"/>
      <c r="E13" s="31"/>
      <c r="F13" s="45">
        <v>8</v>
      </c>
      <c r="G13" s="75">
        <v>92</v>
      </c>
      <c r="H13" s="33">
        <v>16</v>
      </c>
      <c r="I13" s="107"/>
      <c r="J13" s="32"/>
      <c r="K13" s="115"/>
      <c r="M13" s="32"/>
    </row>
    <row r="14" spans="1:13" ht="13.5" thickBot="1">
      <c r="A14" s="84" t="s">
        <v>33</v>
      </c>
      <c r="B14" s="84">
        <v>822</v>
      </c>
      <c r="C14" s="129">
        <f t="shared" si="0"/>
        <v>0</v>
      </c>
      <c r="D14" s="123">
        <v>822</v>
      </c>
      <c r="E14" s="31">
        <v>630</v>
      </c>
      <c r="F14" s="45">
        <v>18</v>
      </c>
      <c r="G14" s="75">
        <v>85</v>
      </c>
      <c r="H14" s="33">
        <v>351</v>
      </c>
      <c r="I14" s="107"/>
      <c r="J14" s="32"/>
      <c r="K14" s="115"/>
      <c r="M14" s="32"/>
    </row>
    <row r="15" spans="1:13" ht="13.5" thickBot="1">
      <c r="A15" s="84" t="s">
        <v>77</v>
      </c>
      <c r="B15" s="84">
        <v>1055</v>
      </c>
      <c r="C15" s="129">
        <f t="shared" si="0"/>
        <v>2</v>
      </c>
      <c r="D15" s="123">
        <v>1053</v>
      </c>
      <c r="E15" s="31">
        <v>940</v>
      </c>
      <c r="F15" s="45">
        <v>65</v>
      </c>
      <c r="G15" s="75">
        <v>331</v>
      </c>
      <c r="H15" s="33">
        <v>333</v>
      </c>
      <c r="I15" s="107"/>
      <c r="J15" s="32"/>
      <c r="K15" s="115"/>
      <c r="M15" s="32"/>
    </row>
    <row r="16" spans="1:13" ht="13.5" thickBot="1">
      <c r="A16" s="84" t="s">
        <v>29</v>
      </c>
      <c r="B16" s="84">
        <v>1965</v>
      </c>
      <c r="C16" s="129">
        <f>(B16-D16)</f>
        <v>1008</v>
      </c>
      <c r="D16" s="123">
        <v>957</v>
      </c>
      <c r="E16" s="31">
        <v>862</v>
      </c>
      <c r="F16" s="45">
        <v>290</v>
      </c>
      <c r="G16" s="75">
        <v>436</v>
      </c>
      <c r="H16" s="33">
        <v>716</v>
      </c>
      <c r="I16" s="107"/>
      <c r="J16" s="32"/>
      <c r="K16" s="115"/>
      <c r="M16" s="32"/>
    </row>
    <row r="17" spans="1:13" ht="13.5" thickBot="1">
      <c r="A17" s="51" t="s">
        <v>30</v>
      </c>
      <c r="B17" s="51">
        <v>823</v>
      </c>
      <c r="C17" s="130">
        <f t="shared" si="0"/>
        <v>3</v>
      </c>
      <c r="D17" s="123">
        <v>820</v>
      </c>
      <c r="E17" s="54">
        <v>763</v>
      </c>
      <c r="F17" s="50">
        <v>61</v>
      </c>
      <c r="G17" s="75">
        <v>3</v>
      </c>
      <c r="H17" s="33">
        <v>235</v>
      </c>
      <c r="I17" s="108"/>
      <c r="J17" s="32"/>
      <c r="K17" s="115"/>
      <c r="M17" s="32"/>
    </row>
    <row r="18" spans="1:11" ht="15.75" thickBot="1">
      <c r="A18" s="87" t="s">
        <v>36</v>
      </c>
      <c r="B18" s="131">
        <f>SUM(B5:B17)</f>
        <v>32364</v>
      </c>
      <c r="C18" s="131">
        <f aca="true" t="shared" si="1" ref="C18:H18">SUM(C5:C17)</f>
        <v>19786</v>
      </c>
      <c r="D18" s="126">
        <f t="shared" si="1"/>
        <v>12578</v>
      </c>
      <c r="E18" s="94">
        <f t="shared" si="1"/>
        <v>9601</v>
      </c>
      <c r="F18" s="95">
        <f t="shared" si="1"/>
        <v>5072</v>
      </c>
      <c r="G18" s="94">
        <f t="shared" si="1"/>
        <v>7147</v>
      </c>
      <c r="H18" s="40">
        <f t="shared" si="1"/>
        <v>18765</v>
      </c>
      <c r="K18" s="115"/>
    </row>
    <row r="19" spans="1:11" ht="15.75" customHeight="1" thickTop="1">
      <c r="A19" s="46"/>
      <c r="B19" s="46"/>
      <c r="C19" s="47"/>
      <c r="D19" s="47"/>
      <c r="E19" s="48"/>
      <c r="F19" s="49"/>
      <c r="G19" s="49"/>
      <c r="H19" s="47"/>
      <c r="K19" s="115"/>
    </row>
    <row r="20" spans="6:11" ht="13.5" thickBot="1">
      <c r="F20" s="52"/>
      <c r="K20" s="115"/>
    </row>
    <row r="21" spans="1:11" ht="12" customHeight="1" thickTop="1">
      <c r="A21" s="217" t="s">
        <v>51</v>
      </c>
      <c r="B21" s="120"/>
      <c r="C21" s="219" t="s">
        <v>21</v>
      </c>
      <c r="D21" s="203" t="s">
        <v>60</v>
      </c>
      <c r="E21" s="221" t="s">
        <v>61</v>
      </c>
      <c r="F21" s="224" t="s">
        <v>24</v>
      </c>
      <c r="G21" s="222" t="s">
        <v>22</v>
      </c>
      <c r="H21" s="226" t="s">
        <v>48</v>
      </c>
      <c r="K21" s="115"/>
    </row>
    <row r="22" spans="1:11" ht="15.75" customHeight="1" thickBot="1">
      <c r="A22" s="218"/>
      <c r="B22" s="142"/>
      <c r="C22" s="220"/>
      <c r="D22" s="202"/>
      <c r="E22" s="209"/>
      <c r="F22" s="225"/>
      <c r="G22" s="223"/>
      <c r="H22" s="227"/>
      <c r="K22" s="115"/>
    </row>
    <row r="23" spans="1:11" ht="14.25" thickBot="1" thickTop="1">
      <c r="A23" s="88" t="s">
        <v>71</v>
      </c>
      <c r="B23" s="88">
        <v>8229</v>
      </c>
      <c r="C23" s="147">
        <f>(B23-D23)</f>
        <v>8195</v>
      </c>
      <c r="D23" s="132">
        <v>34</v>
      </c>
      <c r="E23" s="90"/>
      <c r="F23" s="89">
        <v>2274</v>
      </c>
      <c r="G23" s="59"/>
      <c r="H23" s="39"/>
      <c r="K23" s="115"/>
    </row>
    <row r="24" spans="6:11" ht="14.25" thickBot="1" thickTop="1">
      <c r="F24" s="52"/>
      <c r="K24" s="115"/>
    </row>
    <row r="25" spans="1:11" ht="12" customHeight="1" thickTop="1">
      <c r="A25" s="204" t="s">
        <v>37</v>
      </c>
      <c r="B25" s="140"/>
      <c r="C25" s="206" t="s">
        <v>21</v>
      </c>
      <c r="D25" s="201" t="s">
        <v>60</v>
      </c>
      <c r="E25" s="208" t="s">
        <v>61</v>
      </c>
      <c r="F25" s="212" t="s">
        <v>24</v>
      </c>
      <c r="G25" s="228" t="s">
        <v>22</v>
      </c>
      <c r="H25" s="215" t="s">
        <v>48</v>
      </c>
      <c r="K25" s="115"/>
    </row>
    <row r="26" spans="1:11" ht="13.5" customHeight="1" thickBot="1">
      <c r="A26" s="205"/>
      <c r="B26" s="141"/>
      <c r="C26" s="207"/>
      <c r="D26" s="202"/>
      <c r="E26" s="209"/>
      <c r="F26" s="213"/>
      <c r="G26" s="229"/>
      <c r="H26" s="216"/>
      <c r="K26" s="115"/>
    </row>
    <row r="27" spans="1:13" ht="14.25" thickBot="1" thickTop="1">
      <c r="A27" s="84" t="s">
        <v>13</v>
      </c>
      <c r="B27" s="84">
        <v>51</v>
      </c>
      <c r="C27" s="128">
        <f>(B27-D27)</f>
        <v>51</v>
      </c>
      <c r="D27" s="122"/>
      <c r="E27" s="31"/>
      <c r="F27" s="82">
        <v>12</v>
      </c>
      <c r="G27" s="76"/>
      <c r="H27" s="33"/>
      <c r="J27" s="32"/>
      <c r="K27" s="115"/>
      <c r="M27" s="32"/>
    </row>
    <row r="28" spans="1:13" ht="13.5" thickBot="1">
      <c r="A28" s="84" t="s">
        <v>38</v>
      </c>
      <c r="B28" s="143">
        <v>131</v>
      </c>
      <c r="C28" s="136">
        <f>(B28-D28)</f>
        <v>131</v>
      </c>
      <c r="D28" s="123"/>
      <c r="E28" s="31"/>
      <c r="F28" s="45">
        <v>4</v>
      </c>
      <c r="G28" s="77"/>
      <c r="H28" s="33"/>
      <c r="K28" s="115"/>
      <c r="M28" s="32"/>
    </row>
    <row r="29" spans="1:13" s="110" customFormat="1" ht="13.5" thickBot="1">
      <c r="A29" s="144" t="s">
        <v>81</v>
      </c>
      <c r="B29" s="144">
        <v>451</v>
      </c>
      <c r="C29" s="137">
        <f>(B29-D29)</f>
        <v>451</v>
      </c>
      <c r="D29" s="135"/>
      <c r="E29" s="111"/>
      <c r="F29" s="91">
        <v>33</v>
      </c>
      <c r="G29" s="78"/>
      <c r="H29" s="34"/>
      <c r="I29" s="107"/>
      <c r="K29" s="145"/>
      <c r="M29" s="53"/>
    </row>
    <row r="30" spans="6:11" ht="14.25" thickBot="1" thickTop="1">
      <c r="F30" s="52"/>
      <c r="K30" s="115"/>
    </row>
    <row r="31" spans="1:11" ht="12" customHeight="1" thickTop="1">
      <c r="A31" s="217" t="s">
        <v>39</v>
      </c>
      <c r="B31" s="120"/>
      <c r="C31" s="219" t="s">
        <v>21</v>
      </c>
      <c r="D31" s="203" t="s">
        <v>60</v>
      </c>
      <c r="E31" s="221" t="s">
        <v>61</v>
      </c>
      <c r="F31" s="224" t="s">
        <v>24</v>
      </c>
      <c r="G31" s="222" t="s">
        <v>22</v>
      </c>
      <c r="H31" s="226" t="s">
        <v>23</v>
      </c>
      <c r="K31" s="115"/>
    </row>
    <row r="32" spans="1:11" ht="15.75" customHeight="1" thickBot="1">
      <c r="A32" s="218"/>
      <c r="B32" s="142"/>
      <c r="C32" s="220"/>
      <c r="D32" s="202"/>
      <c r="E32" s="209"/>
      <c r="F32" s="225"/>
      <c r="G32" s="223"/>
      <c r="H32" s="227"/>
      <c r="K32" s="115"/>
    </row>
    <row r="33" spans="1:11" ht="14.25" thickBot="1" thickTop="1">
      <c r="A33" s="84" t="s">
        <v>40</v>
      </c>
      <c r="B33" s="84"/>
      <c r="C33" s="128"/>
      <c r="D33" s="122"/>
      <c r="E33" s="92"/>
      <c r="F33" s="82"/>
      <c r="G33" s="79"/>
      <c r="H33" s="35">
        <v>90</v>
      </c>
      <c r="K33" s="115"/>
    </row>
    <row r="34" spans="1:11" ht="13.5" thickBot="1">
      <c r="A34" s="84" t="s">
        <v>49</v>
      </c>
      <c r="B34" s="84"/>
      <c r="C34" s="129"/>
      <c r="D34" s="123"/>
      <c r="E34" s="93"/>
      <c r="F34" s="45"/>
      <c r="G34" s="80"/>
      <c r="H34" s="35"/>
      <c r="K34" s="115"/>
    </row>
    <row r="35" spans="1:8" ht="13.5" thickBot="1">
      <c r="A35" s="84" t="s">
        <v>50</v>
      </c>
      <c r="B35" s="84"/>
      <c r="C35" s="129"/>
      <c r="D35" s="123"/>
      <c r="E35" s="93"/>
      <c r="F35" s="45"/>
      <c r="G35" s="80"/>
      <c r="H35" s="35">
        <v>222</v>
      </c>
    </row>
    <row r="36" spans="1:8" ht="15.75" thickBot="1">
      <c r="A36" s="85" t="s">
        <v>36</v>
      </c>
      <c r="B36" s="131">
        <f>SUM(B32:B35)</f>
        <v>0</v>
      </c>
      <c r="C36" s="131">
        <f>SUM(C32:C35)</f>
        <v>0</v>
      </c>
      <c r="D36" s="133">
        <v>0</v>
      </c>
      <c r="E36" s="94">
        <f>SUM(E30:E35)</f>
        <v>0</v>
      </c>
      <c r="F36" s="95">
        <f>SUM(F30:F35)</f>
        <v>0</v>
      </c>
      <c r="G36" s="94">
        <f>SUM(G32:G35)</f>
        <v>0</v>
      </c>
      <c r="H36" s="41">
        <f>SUM(H33:H35)</f>
        <v>312</v>
      </c>
    </row>
    <row r="37" spans="1:8" ht="15.75" thickTop="1">
      <c r="A37" s="55"/>
      <c r="B37" s="55"/>
      <c r="C37" s="47"/>
      <c r="D37" s="47"/>
      <c r="E37" s="56"/>
      <c r="F37" s="57"/>
      <c r="G37" s="56"/>
      <c r="H37" s="58"/>
    </row>
    <row r="38" ht="13.5" thickBot="1">
      <c r="F38" s="52"/>
    </row>
    <row r="39" spans="1:8" ht="12" customHeight="1" thickTop="1">
      <c r="A39" s="204" t="s">
        <v>41</v>
      </c>
      <c r="B39" s="140"/>
      <c r="C39" s="206" t="s">
        <v>21</v>
      </c>
      <c r="D39" s="201" t="s">
        <v>60</v>
      </c>
      <c r="E39" s="208" t="s">
        <v>61</v>
      </c>
      <c r="F39" s="212" t="s">
        <v>24</v>
      </c>
      <c r="G39" s="210" t="s">
        <v>22</v>
      </c>
      <c r="H39" s="215" t="s">
        <v>23</v>
      </c>
    </row>
    <row r="40" spans="1:8" ht="15.75" customHeight="1" thickBot="1">
      <c r="A40" s="205"/>
      <c r="B40" s="141"/>
      <c r="C40" s="207"/>
      <c r="D40" s="214"/>
      <c r="E40" s="209"/>
      <c r="F40" s="213"/>
      <c r="G40" s="211"/>
      <c r="H40" s="216"/>
    </row>
    <row r="41" spans="1:13" ht="14.25" thickBot="1" thickTop="1">
      <c r="A41" s="84" t="s">
        <v>44</v>
      </c>
      <c r="B41" s="84">
        <v>20407</v>
      </c>
      <c r="C41" s="129">
        <f aca="true" t="shared" si="2" ref="C41:C53">(B41-D41)</f>
        <v>12252</v>
      </c>
      <c r="D41" s="123">
        <v>8155</v>
      </c>
      <c r="E41" s="31">
        <v>143</v>
      </c>
      <c r="F41" s="83">
        <v>4402</v>
      </c>
      <c r="G41" s="77">
        <v>3757</v>
      </c>
      <c r="H41" s="33"/>
      <c r="I41" s="107"/>
      <c r="J41" s="32"/>
      <c r="M41" s="32"/>
    </row>
    <row r="42" spans="1:13" ht="13.5" thickBot="1">
      <c r="A42" s="84" t="s">
        <v>42</v>
      </c>
      <c r="B42" s="84">
        <v>11714</v>
      </c>
      <c r="C42" s="130">
        <f t="shared" si="2"/>
        <v>8160</v>
      </c>
      <c r="D42" s="125">
        <v>3554</v>
      </c>
      <c r="E42" s="119">
        <v>1003</v>
      </c>
      <c r="F42" s="146">
        <v>1402</v>
      </c>
      <c r="G42" s="77">
        <v>3755</v>
      </c>
      <c r="H42" s="33"/>
      <c r="I42" s="107"/>
      <c r="J42" s="32"/>
      <c r="M42" s="32"/>
    </row>
    <row r="43" spans="1:13" ht="13.5" thickBot="1">
      <c r="A43" s="84" t="s">
        <v>43</v>
      </c>
      <c r="B43" s="84">
        <v>3723</v>
      </c>
      <c r="C43" s="129">
        <f t="shared" si="2"/>
        <v>3493</v>
      </c>
      <c r="D43" s="123">
        <v>230</v>
      </c>
      <c r="E43" s="31"/>
      <c r="F43" s="146">
        <v>516</v>
      </c>
      <c r="G43" s="77">
        <v>1138</v>
      </c>
      <c r="H43" s="33"/>
      <c r="J43" s="32"/>
      <c r="M43" s="32"/>
    </row>
    <row r="44" spans="1:13" ht="13.5" thickBot="1">
      <c r="A44" s="84" t="s">
        <v>53</v>
      </c>
      <c r="B44" s="84">
        <v>1076</v>
      </c>
      <c r="C44" s="129">
        <f t="shared" si="2"/>
        <v>834</v>
      </c>
      <c r="D44" s="123">
        <v>242</v>
      </c>
      <c r="E44" s="31">
        <v>1</v>
      </c>
      <c r="F44" s="83">
        <v>127</v>
      </c>
      <c r="G44" s="77">
        <v>841</v>
      </c>
      <c r="H44" s="33">
        <v>140</v>
      </c>
      <c r="I44" s="107"/>
      <c r="J44" s="32"/>
      <c r="L44" s="107"/>
      <c r="M44" s="32"/>
    </row>
    <row r="45" spans="1:13" ht="13.5" thickBot="1">
      <c r="A45" s="84" t="s">
        <v>32</v>
      </c>
      <c r="B45" s="84">
        <v>485</v>
      </c>
      <c r="C45" s="129">
        <f t="shared" si="2"/>
        <v>205</v>
      </c>
      <c r="D45" s="123">
        <v>280</v>
      </c>
      <c r="E45" s="31">
        <v>272</v>
      </c>
      <c r="F45" s="45">
        <v>68</v>
      </c>
      <c r="G45" s="77">
        <v>902</v>
      </c>
      <c r="H45" s="33">
        <v>74</v>
      </c>
      <c r="I45" s="107"/>
      <c r="J45" s="32"/>
      <c r="K45" s="107"/>
      <c r="L45" s="107"/>
      <c r="M45" s="32"/>
    </row>
    <row r="46" spans="1:13" ht="13.5" thickBot="1">
      <c r="A46" s="84" t="s">
        <v>56</v>
      </c>
      <c r="B46" s="84"/>
      <c r="C46" s="129">
        <f t="shared" si="2"/>
        <v>0</v>
      </c>
      <c r="D46" s="123"/>
      <c r="E46" s="31"/>
      <c r="F46" s="83"/>
      <c r="G46" s="77">
        <v>335</v>
      </c>
      <c r="H46" s="33"/>
      <c r="J46" s="32"/>
      <c r="M46" s="32"/>
    </row>
    <row r="47" spans="1:13" ht="13.5" thickBot="1">
      <c r="A47" s="84" t="s">
        <v>57</v>
      </c>
      <c r="B47" s="84">
        <v>496</v>
      </c>
      <c r="C47" s="129">
        <f t="shared" si="2"/>
        <v>15</v>
      </c>
      <c r="D47" s="123">
        <v>481</v>
      </c>
      <c r="E47" s="31">
        <v>452</v>
      </c>
      <c r="F47" s="83">
        <v>45</v>
      </c>
      <c r="G47" s="77">
        <v>531</v>
      </c>
      <c r="H47" s="33"/>
      <c r="J47" s="32"/>
      <c r="M47" s="32"/>
    </row>
    <row r="48" spans="1:13" ht="13.5" thickBot="1">
      <c r="A48" s="84" t="s">
        <v>54</v>
      </c>
      <c r="B48" s="84"/>
      <c r="C48" s="129">
        <f t="shared" si="2"/>
        <v>0</v>
      </c>
      <c r="D48" s="123"/>
      <c r="E48" s="31"/>
      <c r="F48" s="83"/>
      <c r="G48" s="77">
        <v>141</v>
      </c>
      <c r="H48" s="33"/>
      <c r="J48" s="32"/>
      <c r="M48" s="32"/>
    </row>
    <row r="49" spans="1:13" ht="13.5" thickBot="1">
      <c r="A49" s="84" t="s">
        <v>55</v>
      </c>
      <c r="B49" s="84">
        <v>1</v>
      </c>
      <c r="C49" s="129">
        <f t="shared" si="2"/>
        <v>0</v>
      </c>
      <c r="D49" s="123">
        <v>1</v>
      </c>
      <c r="E49" s="31"/>
      <c r="F49" s="83">
        <v>1</v>
      </c>
      <c r="G49" s="77">
        <v>909</v>
      </c>
      <c r="H49" s="33"/>
      <c r="J49" s="32"/>
      <c r="M49" s="32"/>
    </row>
    <row r="50" spans="1:13" ht="13.5" thickBot="1">
      <c r="A50" s="84" t="s">
        <v>75</v>
      </c>
      <c r="B50" s="84">
        <v>141</v>
      </c>
      <c r="C50" s="129">
        <f t="shared" si="2"/>
        <v>0</v>
      </c>
      <c r="D50" s="123">
        <v>141</v>
      </c>
      <c r="E50" s="31">
        <v>138</v>
      </c>
      <c r="F50" s="83">
        <v>4</v>
      </c>
      <c r="G50" s="77"/>
      <c r="H50" s="33"/>
      <c r="J50" s="32"/>
      <c r="M50" s="32"/>
    </row>
    <row r="51" spans="1:13" ht="13.5" thickBot="1">
      <c r="A51" s="84" t="s">
        <v>72</v>
      </c>
      <c r="B51" s="84">
        <v>316</v>
      </c>
      <c r="C51" s="129">
        <f t="shared" si="2"/>
        <v>273</v>
      </c>
      <c r="D51" s="123">
        <v>43</v>
      </c>
      <c r="E51" s="31">
        <v>42</v>
      </c>
      <c r="F51" s="83">
        <v>36</v>
      </c>
      <c r="G51" s="77">
        <v>84</v>
      </c>
      <c r="H51" s="33"/>
      <c r="I51" s="107"/>
      <c r="J51" s="32"/>
      <c r="M51" s="32"/>
    </row>
    <row r="52" spans="1:13" ht="13.5" thickBot="1">
      <c r="A52" s="84" t="s">
        <v>73</v>
      </c>
      <c r="B52" s="84"/>
      <c r="C52" s="129">
        <f t="shared" si="2"/>
        <v>0</v>
      </c>
      <c r="D52" s="123"/>
      <c r="E52" s="31"/>
      <c r="F52" s="83"/>
      <c r="G52" s="77"/>
      <c r="H52" s="33"/>
      <c r="M52" s="32"/>
    </row>
    <row r="53" spans="1:13" ht="13.5" thickBot="1">
      <c r="A53" s="84" t="s">
        <v>45</v>
      </c>
      <c r="B53" s="84"/>
      <c r="C53" s="129">
        <f t="shared" si="2"/>
        <v>0</v>
      </c>
      <c r="D53" s="123"/>
      <c r="E53" s="31"/>
      <c r="F53" s="83"/>
      <c r="G53" s="77"/>
      <c r="H53" s="33"/>
      <c r="M53" s="32"/>
    </row>
    <row r="54" spans="1:8" ht="15.75" thickBot="1">
      <c r="A54" s="85" t="s">
        <v>36</v>
      </c>
      <c r="B54" s="131">
        <f aca="true" t="shared" si="3" ref="B54:H54">SUM(B41:B53)</f>
        <v>38359</v>
      </c>
      <c r="C54" s="131">
        <f t="shared" si="3"/>
        <v>25232</v>
      </c>
      <c r="D54" s="133">
        <f t="shared" si="3"/>
        <v>13127</v>
      </c>
      <c r="E54" s="94">
        <f t="shared" si="3"/>
        <v>2051</v>
      </c>
      <c r="F54" s="95">
        <f t="shared" si="3"/>
        <v>6601</v>
      </c>
      <c r="G54" s="94">
        <f t="shared" si="3"/>
        <v>12393</v>
      </c>
      <c r="H54" s="40">
        <f t="shared" si="3"/>
        <v>214</v>
      </c>
    </row>
    <row r="55" spans="3:8" ht="14.25" thickBot="1" thickTop="1">
      <c r="C55" s="32"/>
      <c r="D55" s="32"/>
      <c r="E55" s="53"/>
      <c r="F55" s="32"/>
      <c r="G55" s="32"/>
      <c r="H55" s="53"/>
    </row>
    <row r="56" spans="1:8" ht="14.25" thickBot="1" thickTop="1">
      <c r="A56" s="30"/>
      <c r="B56" s="86"/>
      <c r="C56" s="128"/>
      <c r="D56" s="122"/>
      <c r="E56" s="36"/>
      <c r="F56" s="37"/>
      <c r="G56" s="81"/>
      <c r="H56" s="38"/>
    </row>
    <row r="57" spans="1:8" ht="15.75" thickBot="1">
      <c r="A57" s="98" t="s">
        <v>46</v>
      </c>
      <c r="B57" s="138">
        <f aca="true" t="shared" si="4" ref="B57:H57">SUM(B18,B23,B27,B28,B29,B36,B54)</f>
        <v>79585</v>
      </c>
      <c r="C57" s="138">
        <f t="shared" si="4"/>
        <v>53846</v>
      </c>
      <c r="D57" s="134">
        <f t="shared" si="4"/>
        <v>25739</v>
      </c>
      <c r="E57" s="97">
        <f t="shared" si="4"/>
        <v>11652</v>
      </c>
      <c r="F57" s="96">
        <f t="shared" si="4"/>
        <v>13996</v>
      </c>
      <c r="G57" s="109">
        <f t="shared" si="4"/>
        <v>19540</v>
      </c>
      <c r="H57" s="73">
        <f t="shared" si="4"/>
        <v>19291</v>
      </c>
    </row>
    <row r="58" spans="1:8" ht="15.75" thickBot="1">
      <c r="A58" s="29"/>
      <c r="B58" s="85"/>
      <c r="C58" s="131"/>
      <c r="D58" s="135"/>
      <c r="E58" s="94"/>
      <c r="F58" s="95"/>
      <c r="G58" s="94"/>
      <c r="H58" s="34"/>
    </row>
    <row r="59" ht="13.5" thickTop="1"/>
    <row r="60" ht="12.75">
      <c r="A60" t="s">
        <v>84</v>
      </c>
    </row>
  </sheetData>
  <mergeCells count="28">
    <mergeCell ref="H21:H22"/>
    <mergeCell ref="E25:E26"/>
    <mergeCell ref="G25:G26"/>
    <mergeCell ref="F25:F26"/>
    <mergeCell ref="A21:A22"/>
    <mergeCell ref="C21:C22"/>
    <mergeCell ref="E21:E22"/>
    <mergeCell ref="G21:G22"/>
    <mergeCell ref="F21:F22"/>
    <mergeCell ref="D21:D22"/>
    <mergeCell ref="H39:H40"/>
    <mergeCell ref="H25:H26"/>
    <mergeCell ref="A31:A32"/>
    <mergeCell ref="C31:C32"/>
    <mergeCell ref="E31:E32"/>
    <mergeCell ref="G31:G32"/>
    <mergeCell ref="F31:F32"/>
    <mergeCell ref="H31:H32"/>
    <mergeCell ref="A25:A26"/>
    <mergeCell ref="C25:C26"/>
    <mergeCell ref="E39:E40"/>
    <mergeCell ref="G39:G40"/>
    <mergeCell ref="F39:F40"/>
    <mergeCell ref="D39:D40"/>
    <mergeCell ref="D25:D26"/>
    <mergeCell ref="D31:D32"/>
    <mergeCell ref="A39:A40"/>
    <mergeCell ref="C39:C40"/>
  </mergeCells>
  <printOptions/>
  <pageMargins left="0.7874015748031497" right="0.7874015748031497" top="0.37" bottom="0.7874015748031497" header="0.3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2" sqref="A2"/>
    </sheetView>
  </sheetViews>
  <sheetFormatPr defaultColWidth="9.140625" defaultRowHeight="12.75"/>
  <cols>
    <col min="1" max="1" width="24.00390625" style="0" customWidth="1"/>
    <col min="3" max="3" width="9.28125" style="0" customWidth="1"/>
    <col min="4" max="9" width="7.7109375" style="0" customWidth="1"/>
  </cols>
  <sheetData>
    <row r="1" spans="1:16" ht="13.5" thickBot="1">
      <c r="A1" s="13" t="s">
        <v>148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60" thickBot="1">
      <c r="A2" s="61" t="s">
        <v>58</v>
      </c>
      <c r="B2" s="62" t="s">
        <v>18</v>
      </c>
      <c r="C2" s="63" t="s">
        <v>19</v>
      </c>
      <c r="D2" s="64" t="s">
        <v>0</v>
      </c>
      <c r="E2" s="64" t="s">
        <v>3</v>
      </c>
      <c r="F2" s="100" t="s">
        <v>63</v>
      </c>
      <c r="G2" s="100" t="s">
        <v>68</v>
      </c>
      <c r="H2" s="65" t="s">
        <v>64</v>
      </c>
      <c r="I2" s="66" t="s">
        <v>1</v>
      </c>
      <c r="J2" s="14"/>
      <c r="K2" s="14"/>
      <c r="L2" s="14"/>
      <c r="M2" s="14"/>
      <c r="N2" s="14"/>
      <c r="O2" s="14"/>
      <c r="P2" s="14"/>
    </row>
    <row r="3" spans="1:16" ht="12.75">
      <c r="A3" s="26" t="s">
        <v>47</v>
      </c>
      <c r="B3" s="21">
        <v>2331</v>
      </c>
      <c r="C3" s="27">
        <v>1018</v>
      </c>
      <c r="D3" s="27">
        <v>1237</v>
      </c>
      <c r="E3" s="27">
        <v>2822</v>
      </c>
      <c r="F3" s="28">
        <v>409</v>
      </c>
      <c r="G3" s="28">
        <v>31</v>
      </c>
      <c r="H3" s="28">
        <v>381</v>
      </c>
      <c r="I3" s="20">
        <f aca="true" t="shared" si="0" ref="I3:I8">SUM(B3:H3)</f>
        <v>8229</v>
      </c>
      <c r="J3" s="17"/>
      <c r="K3" s="17"/>
      <c r="L3" s="17"/>
      <c r="M3" s="17"/>
      <c r="N3" s="17"/>
      <c r="O3" s="17"/>
      <c r="P3" s="17"/>
    </row>
    <row r="4" spans="1:16" ht="12.75">
      <c r="A4" s="149" t="s">
        <v>2</v>
      </c>
      <c r="B4" s="18">
        <v>4064</v>
      </c>
      <c r="C4" s="18">
        <v>2756</v>
      </c>
      <c r="D4" s="116">
        <v>392</v>
      </c>
      <c r="E4" s="18">
        <v>4887</v>
      </c>
      <c r="F4" s="19">
        <v>86</v>
      </c>
      <c r="G4" s="19">
        <v>32</v>
      </c>
      <c r="H4" s="19">
        <v>22</v>
      </c>
      <c r="I4" s="20">
        <f t="shared" si="0"/>
        <v>12239</v>
      </c>
      <c r="J4" s="17"/>
      <c r="K4" s="16"/>
      <c r="L4" s="17"/>
      <c r="M4" s="17"/>
      <c r="N4" s="17"/>
      <c r="O4" s="17"/>
      <c r="P4" s="17"/>
    </row>
    <row r="5" spans="1:16" ht="12.75">
      <c r="A5" s="12" t="s">
        <v>62</v>
      </c>
      <c r="B5" s="18">
        <v>3206</v>
      </c>
      <c r="C5" s="18">
        <v>405</v>
      </c>
      <c r="D5" s="18">
        <v>66</v>
      </c>
      <c r="E5" s="18">
        <v>872</v>
      </c>
      <c r="F5" s="19">
        <v>407</v>
      </c>
      <c r="G5" s="19">
        <v>19</v>
      </c>
      <c r="H5" s="19">
        <v>12</v>
      </c>
      <c r="I5" s="20">
        <f t="shared" si="0"/>
        <v>4987</v>
      </c>
      <c r="J5" s="17"/>
      <c r="K5" s="17"/>
      <c r="L5" s="17"/>
      <c r="M5" s="17"/>
      <c r="N5" s="17"/>
      <c r="O5" s="17"/>
      <c r="P5" s="17"/>
    </row>
    <row r="6" spans="1:16" ht="12.75">
      <c r="A6" s="12" t="s">
        <v>11</v>
      </c>
      <c r="B6" s="18">
        <v>59</v>
      </c>
      <c r="C6" s="18">
        <v>42</v>
      </c>
      <c r="D6" s="18">
        <v>749</v>
      </c>
      <c r="E6" s="18">
        <v>32</v>
      </c>
      <c r="F6" s="112">
        <v>6</v>
      </c>
      <c r="G6" s="113"/>
      <c r="H6" s="19">
        <v>149</v>
      </c>
      <c r="I6" s="20">
        <f t="shared" si="0"/>
        <v>1037</v>
      </c>
      <c r="J6" s="17"/>
      <c r="K6" s="17"/>
      <c r="L6" s="17"/>
      <c r="M6" s="17"/>
      <c r="N6" s="17"/>
      <c r="O6" s="17"/>
      <c r="P6" s="17"/>
    </row>
    <row r="7" spans="1:16" ht="13.5" thickBot="1">
      <c r="A7" s="12" t="s">
        <v>70</v>
      </c>
      <c r="B7" s="114">
        <v>514</v>
      </c>
      <c r="C7" s="18">
        <v>669</v>
      </c>
      <c r="D7" s="18">
        <v>30</v>
      </c>
      <c r="E7" s="18">
        <v>423</v>
      </c>
      <c r="F7" s="19">
        <v>14</v>
      </c>
      <c r="G7" s="19">
        <v>12</v>
      </c>
      <c r="H7" s="113">
        <v>2</v>
      </c>
      <c r="I7" s="20">
        <f t="shared" si="0"/>
        <v>1664</v>
      </c>
      <c r="J7" s="17"/>
      <c r="K7" s="17"/>
      <c r="L7" s="17"/>
      <c r="M7" s="17"/>
      <c r="N7" s="17"/>
      <c r="O7" s="17"/>
      <c r="P7" s="17"/>
    </row>
    <row r="8" spans="1:16" ht="13.5" thickBot="1">
      <c r="A8" s="22"/>
      <c r="B8" s="4">
        <f aca="true" t="shared" si="1" ref="B8:H8">SUM(B3:B7)</f>
        <v>10174</v>
      </c>
      <c r="C8" s="2">
        <f t="shared" si="1"/>
        <v>4890</v>
      </c>
      <c r="D8" s="2">
        <f t="shared" si="1"/>
        <v>2474</v>
      </c>
      <c r="E8" s="2">
        <f t="shared" si="1"/>
        <v>9036</v>
      </c>
      <c r="F8" s="3">
        <f t="shared" si="1"/>
        <v>922</v>
      </c>
      <c r="G8" s="3">
        <f t="shared" si="1"/>
        <v>94</v>
      </c>
      <c r="H8" s="3">
        <f t="shared" si="1"/>
        <v>566</v>
      </c>
      <c r="I8" s="23">
        <f t="shared" si="0"/>
        <v>28156</v>
      </c>
      <c r="J8" s="1"/>
      <c r="K8" s="24"/>
      <c r="L8" s="1"/>
      <c r="M8" s="1"/>
      <c r="N8" s="1"/>
      <c r="O8" s="1"/>
      <c r="P8" s="1"/>
    </row>
    <row r="11" spans="1:16" ht="13.5" thickBot="1">
      <c r="A11" s="15"/>
      <c r="B11" s="17"/>
      <c r="C11" s="17"/>
      <c r="D11" s="17"/>
      <c r="E11" s="17"/>
      <c r="F11" s="17"/>
      <c r="G11" s="17"/>
      <c r="H11" s="17"/>
      <c r="I11" s="17"/>
      <c r="J11" s="17"/>
      <c r="O11" s="17"/>
      <c r="P11" s="17"/>
    </row>
    <row r="12" spans="1:16" ht="72.75" customHeight="1" thickBot="1">
      <c r="A12" s="67" t="s">
        <v>59</v>
      </c>
      <c r="B12" s="68" t="s">
        <v>18</v>
      </c>
      <c r="C12" s="69" t="s">
        <v>19</v>
      </c>
      <c r="D12" s="70" t="s">
        <v>0</v>
      </c>
      <c r="E12" s="70" t="s">
        <v>3</v>
      </c>
      <c r="F12" s="101" t="s">
        <v>63</v>
      </c>
      <c r="G12" s="101" t="s">
        <v>69</v>
      </c>
      <c r="H12" s="71" t="s">
        <v>64</v>
      </c>
      <c r="I12" s="72" t="s">
        <v>1</v>
      </c>
      <c r="J12" s="14"/>
      <c r="K12" s="14"/>
      <c r="L12" s="14"/>
      <c r="M12" s="14"/>
      <c r="N12" s="14"/>
      <c r="O12" s="14"/>
      <c r="P12" s="14"/>
    </row>
    <row r="13" spans="1:16" ht="12.75">
      <c r="A13" s="12" t="s">
        <v>16</v>
      </c>
      <c r="B13" s="114">
        <v>11779</v>
      </c>
      <c r="C13" s="18">
        <v>1</v>
      </c>
      <c r="D13" s="18"/>
      <c r="E13" s="18"/>
      <c r="F13" s="19">
        <v>293</v>
      </c>
      <c r="G13" s="19"/>
      <c r="H13" s="19"/>
      <c r="I13" s="20">
        <f aca="true" t="shared" si="2" ref="I13:I18">SUM(B13:H13)</f>
        <v>12073</v>
      </c>
      <c r="J13" s="17"/>
      <c r="K13" s="17"/>
      <c r="L13" s="17"/>
      <c r="M13" s="17"/>
      <c r="N13" s="17"/>
      <c r="O13" s="17"/>
      <c r="P13" s="17"/>
    </row>
    <row r="14" spans="1:16" ht="12.75">
      <c r="A14" s="12" t="s">
        <v>17</v>
      </c>
      <c r="B14" s="114">
        <v>8054</v>
      </c>
      <c r="C14" s="18">
        <v>28</v>
      </c>
      <c r="D14" s="18"/>
      <c r="E14" s="18"/>
      <c r="F14" s="19">
        <v>70</v>
      </c>
      <c r="G14" s="19"/>
      <c r="H14" s="19"/>
      <c r="I14" s="20">
        <f t="shared" si="2"/>
        <v>8152</v>
      </c>
      <c r="J14" s="17"/>
      <c r="K14" s="17"/>
      <c r="L14" s="17"/>
      <c r="M14" s="17"/>
      <c r="N14" s="17"/>
      <c r="O14" s="17"/>
      <c r="P14" s="16"/>
    </row>
    <row r="15" spans="1:16" ht="12.75">
      <c r="A15" s="12" t="s">
        <v>12</v>
      </c>
      <c r="B15" s="114"/>
      <c r="C15" s="18"/>
      <c r="D15" s="18">
        <v>3466</v>
      </c>
      <c r="E15" s="18"/>
      <c r="F15" s="19"/>
      <c r="G15" s="19"/>
      <c r="H15" s="19">
        <v>82</v>
      </c>
      <c r="I15" s="20">
        <f t="shared" si="2"/>
        <v>3548</v>
      </c>
      <c r="J15" s="17"/>
      <c r="K15" s="17"/>
      <c r="L15" s="17"/>
      <c r="M15" s="17"/>
      <c r="N15" s="17"/>
      <c r="O15" s="17"/>
      <c r="P15" s="16"/>
    </row>
    <row r="16" spans="1:16" ht="12.75">
      <c r="A16" s="12" t="s">
        <v>65</v>
      </c>
      <c r="B16" s="18"/>
      <c r="C16" s="18">
        <v>834</v>
      </c>
      <c r="D16" s="18"/>
      <c r="E16" s="18"/>
      <c r="F16" s="19"/>
      <c r="G16" s="19"/>
      <c r="H16" s="19"/>
      <c r="I16" s="20">
        <f t="shared" si="2"/>
        <v>834</v>
      </c>
      <c r="J16" s="17"/>
      <c r="K16" s="17"/>
      <c r="L16" s="17"/>
      <c r="M16" s="17"/>
      <c r="N16" s="17"/>
      <c r="O16" s="17"/>
      <c r="P16" s="16"/>
    </row>
    <row r="17" spans="1:16" ht="12.75">
      <c r="A17" s="12" t="s">
        <v>66</v>
      </c>
      <c r="B17" s="114">
        <v>200</v>
      </c>
      <c r="C17" s="18">
        <v>1</v>
      </c>
      <c r="D17" s="18"/>
      <c r="E17" s="117">
        <v>4</v>
      </c>
      <c r="F17" s="19"/>
      <c r="G17" s="19"/>
      <c r="H17" s="19"/>
      <c r="I17" s="20">
        <f t="shared" si="2"/>
        <v>205</v>
      </c>
      <c r="J17" s="17"/>
      <c r="K17" s="17"/>
      <c r="L17" s="17"/>
      <c r="M17" s="17"/>
      <c r="N17" s="17"/>
      <c r="O17" s="17"/>
      <c r="P17" s="16"/>
    </row>
    <row r="18" spans="1:16" ht="12.75">
      <c r="A18" s="12" t="s">
        <v>74</v>
      </c>
      <c r="B18" s="114"/>
      <c r="C18" s="18"/>
      <c r="D18" s="18"/>
      <c r="E18" s="18"/>
      <c r="F18" s="19"/>
      <c r="G18" s="19"/>
      <c r="H18" s="19"/>
      <c r="I18" s="20">
        <f t="shared" si="2"/>
        <v>0</v>
      </c>
      <c r="J18" s="17"/>
      <c r="K18" s="17"/>
      <c r="L18" s="17"/>
      <c r="M18" s="17"/>
      <c r="N18" s="17"/>
      <c r="O18" s="17"/>
      <c r="P18" s="16"/>
    </row>
    <row r="19" spans="1:14" ht="12.75">
      <c r="A19" s="12" t="s">
        <v>67</v>
      </c>
      <c r="B19" s="114"/>
      <c r="C19" s="18">
        <v>273</v>
      </c>
      <c r="D19" s="18"/>
      <c r="E19" s="18"/>
      <c r="F19" s="19"/>
      <c r="G19" s="19"/>
      <c r="H19" s="19"/>
      <c r="I19" s="20">
        <f aca="true" t="shared" si="3" ref="I19:I25">SUM(B19:H19)</f>
        <v>273</v>
      </c>
      <c r="J19" s="17"/>
      <c r="K19" s="17"/>
      <c r="L19" s="17"/>
      <c r="M19" s="17"/>
      <c r="N19" s="16"/>
    </row>
    <row r="20" spans="1:14" ht="12.75">
      <c r="A20" s="12" t="s">
        <v>75</v>
      </c>
      <c r="B20" s="114"/>
      <c r="C20" s="18"/>
      <c r="D20" s="18"/>
      <c r="E20" s="18"/>
      <c r="F20" s="19"/>
      <c r="G20" s="19"/>
      <c r="H20" s="19"/>
      <c r="I20" s="20">
        <f>SUM(B20:H20)</f>
        <v>0</v>
      </c>
      <c r="J20" s="17"/>
      <c r="K20" s="17"/>
      <c r="L20" s="17"/>
      <c r="M20" s="17"/>
      <c r="N20" s="16"/>
    </row>
    <row r="21" spans="1:14" ht="12.75">
      <c r="A21" s="12" t="s">
        <v>73</v>
      </c>
      <c r="B21" s="114"/>
      <c r="C21" s="18"/>
      <c r="D21" s="18"/>
      <c r="E21" s="18"/>
      <c r="F21" s="19"/>
      <c r="G21" s="19"/>
      <c r="H21" s="19"/>
      <c r="I21" s="20">
        <f t="shared" si="3"/>
        <v>0</v>
      </c>
      <c r="J21" s="17"/>
      <c r="K21" s="17"/>
      <c r="L21" s="17"/>
      <c r="M21" s="17"/>
      <c r="N21" s="16"/>
    </row>
    <row r="22" spans="1:14" ht="12.75">
      <c r="A22" s="12" t="s">
        <v>13</v>
      </c>
      <c r="B22" s="114"/>
      <c r="C22" s="18">
        <v>5</v>
      </c>
      <c r="D22" s="18"/>
      <c r="E22" s="18">
        <v>46</v>
      </c>
      <c r="F22" s="19"/>
      <c r="G22" s="19"/>
      <c r="H22" s="19"/>
      <c r="I22" s="20">
        <f t="shared" si="3"/>
        <v>51</v>
      </c>
      <c r="J22" s="17"/>
      <c r="K22" s="17"/>
      <c r="L22" s="17"/>
      <c r="M22" s="17"/>
      <c r="N22" s="17"/>
    </row>
    <row r="23" spans="1:14" ht="12.75">
      <c r="A23" s="12" t="s">
        <v>14</v>
      </c>
      <c r="B23" s="114">
        <v>451</v>
      </c>
      <c r="C23" s="18"/>
      <c r="D23" s="18"/>
      <c r="E23" s="18"/>
      <c r="F23" s="19"/>
      <c r="G23" s="19"/>
      <c r="H23" s="19"/>
      <c r="I23" s="20">
        <f t="shared" si="3"/>
        <v>451</v>
      </c>
      <c r="J23" s="17"/>
      <c r="K23" s="17"/>
      <c r="L23" s="17"/>
      <c r="M23" s="17"/>
      <c r="N23" s="17"/>
    </row>
    <row r="24" spans="1:14" ht="13.5" thickBot="1">
      <c r="A24" s="12" t="s">
        <v>15</v>
      </c>
      <c r="B24" s="114"/>
      <c r="C24" s="18"/>
      <c r="D24" s="18">
        <v>124</v>
      </c>
      <c r="E24" s="18"/>
      <c r="F24" s="19"/>
      <c r="G24" s="19"/>
      <c r="H24" s="19">
        <v>7</v>
      </c>
      <c r="I24" s="20">
        <f t="shared" si="3"/>
        <v>131</v>
      </c>
      <c r="J24" s="17"/>
      <c r="K24" s="17"/>
      <c r="L24" s="17"/>
      <c r="M24" s="17"/>
      <c r="N24" s="17"/>
    </row>
    <row r="25" spans="1:14" ht="13.5" thickBot="1">
      <c r="A25" s="22"/>
      <c r="B25" s="4">
        <f>SUM(B13:B24)</f>
        <v>20484</v>
      </c>
      <c r="C25" s="2">
        <f aca="true" t="shared" si="4" ref="C25:H25">SUM(C13:C24)</f>
        <v>1142</v>
      </c>
      <c r="D25" s="2">
        <f t="shared" si="4"/>
        <v>3590</v>
      </c>
      <c r="E25" s="2">
        <f t="shared" si="4"/>
        <v>50</v>
      </c>
      <c r="F25" s="3">
        <f t="shared" si="4"/>
        <v>363</v>
      </c>
      <c r="G25" s="3">
        <f t="shared" si="4"/>
        <v>0</v>
      </c>
      <c r="H25" s="3">
        <f t="shared" si="4"/>
        <v>89</v>
      </c>
      <c r="I25" s="23">
        <f t="shared" si="3"/>
        <v>25718</v>
      </c>
      <c r="J25" s="17"/>
      <c r="K25" s="17"/>
      <c r="L25" s="17"/>
      <c r="M25" s="17"/>
      <c r="N25" s="17"/>
    </row>
    <row r="27" spans="1:14" ht="13.5" thickBot="1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3.5" thickBot="1">
      <c r="A28" s="102" t="s">
        <v>36</v>
      </c>
      <c r="B28" s="103">
        <f>SUM(B8,B25)</f>
        <v>30658</v>
      </c>
      <c r="C28" s="103">
        <f aca="true" t="shared" si="5" ref="C28:H28">SUM(C25,C8)</f>
        <v>6032</v>
      </c>
      <c r="D28" s="103">
        <f t="shared" si="5"/>
        <v>6064</v>
      </c>
      <c r="E28" s="103">
        <f t="shared" si="5"/>
        <v>9086</v>
      </c>
      <c r="F28" s="103">
        <f t="shared" si="5"/>
        <v>1285</v>
      </c>
      <c r="G28" s="103">
        <f t="shared" si="5"/>
        <v>94</v>
      </c>
      <c r="H28" s="103">
        <f t="shared" si="5"/>
        <v>655</v>
      </c>
      <c r="I28" s="99">
        <f>SUM(I8,I25)</f>
        <v>53874</v>
      </c>
      <c r="J28" s="17"/>
      <c r="K28" s="17"/>
      <c r="L28" s="17"/>
      <c r="M28" s="17"/>
      <c r="N28" s="17"/>
    </row>
    <row r="30" ht="12.75">
      <c r="A30" t="s">
        <v>83</v>
      </c>
    </row>
    <row r="31" ht="13.5" thickBot="1"/>
    <row r="32" spans="1:9" ht="46.5" thickBot="1">
      <c r="A32" s="61" t="s">
        <v>58</v>
      </c>
      <c r="B32" s="62" t="s">
        <v>18</v>
      </c>
      <c r="C32" s="63" t="s">
        <v>19</v>
      </c>
      <c r="D32" s="64" t="s">
        <v>0</v>
      </c>
      <c r="E32" s="64" t="s">
        <v>3</v>
      </c>
      <c r="F32" s="100" t="s">
        <v>63</v>
      </c>
      <c r="G32" s="100" t="s">
        <v>68</v>
      </c>
      <c r="H32" s="65" t="s">
        <v>64</v>
      </c>
      <c r="I32" s="66" t="s">
        <v>1</v>
      </c>
    </row>
    <row r="33" spans="1:9" ht="12.75">
      <c r="A33" s="26" t="s">
        <v>47</v>
      </c>
      <c r="B33" s="139">
        <f aca="true" t="shared" si="6" ref="B33:B38">(B3/I3)*100</f>
        <v>28.32664965366387</v>
      </c>
      <c r="C33" s="139">
        <f aca="true" t="shared" si="7" ref="C33:C38">(C3/I3)*100</f>
        <v>12.370883460930854</v>
      </c>
      <c r="D33" s="139">
        <f aca="true" t="shared" si="8" ref="D33:D38">(D3/I3)*100</f>
        <v>15.032203183861952</v>
      </c>
      <c r="E33" s="139">
        <f aca="true" t="shared" si="9" ref="E33:E38">(E3/I3)*100</f>
        <v>34.293352776765104</v>
      </c>
      <c r="F33" s="139">
        <f aca="true" t="shared" si="10" ref="F33:F38">(F3/I3)*100</f>
        <v>4.970227245108762</v>
      </c>
      <c r="G33" s="139">
        <f aca="true" t="shared" si="11" ref="G33:G38">(G3/I3)*100</f>
        <v>0.37671649046056627</v>
      </c>
      <c r="H33" s="139">
        <f aca="true" t="shared" si="12" ref="H33:H38">(H3/I3)*100</f>
        <v>4.629967189208895</v>
      </c>
      <c r="I33" s="139">
        <f aca="true" t="shared" si="13" ref="I33:I38">SUM(B33:H33)</f>
        <v>100</v>
      </c>
    </row>
    <row r="34" spans="1:9" ht="12.75">
      <c r="A34" s="25" t="s">
        <v>2</v>
      </c>
      <c r="B34" s="139">
        <f t="shared" si="6"/>
        <v>33.205327232617044</v>
      </c>
      <c r="C34" s="139">
        <f t="shared" si="7"/>
        <v>22.51817958983577</v>
      </c>
      <c r="D34" s="139">
        <f t="shared" si="8"/>
        <v>3.20287605196503</v>
      </c>
      <c r="E34" s="139">
        <f t="shared" si="9"/>
        <v>39.92973282130893</v>
      </c>
      <c r="F34" s="139">
        <f t="shared" si="10"/>
        <v>0.7026717869106953</v>
      </c>
      <c r="G34" s="139">
        <f t="shared" si="11"/>
        <v>0.2614592695481657</v>
      </c>
      <c r="H34" s="139">
        <f t="shared" si="12"/>
        <v>0.17975324781436391</v>
      </c>
      <c r="I34" s="20">
        <f t="shared" si="13"/>
        <v>100</v>
      </c>
    </row>
    <row r="35" spans="1:9" ht="12.75">
      <c r="A35" s="12" t="s">
        <v>62</v>
      </c>
      <c r="B35" s="139">
        <f t="shared" si="6"/>
        <v>64.28714658111089</v>
      </c>
      <c r="C35" s="139">
        <f t="shared" si="7"/>
        <v>8.121114898736716</v>
      </c>
      <c r="D35" s="139">
        <f t="shared" si="8"/>
        <v>1.3234409464607981</v>
      </c>
      <c r="E35" s="139">
        <f t="shared" si="9"/>
        <v>17.485462201724484</v>
      </c>
      <c r="F35" s="139">
        <f t="shared" si="10"/>
        <v>8.161219169841589</v>
      </c>
      <c r="G35" s="139">
        <f t="shared" si="11"/>
        <v>0.38099057549629034</v>
      </c>
      <c r="H35" s="139">
        <f t="shared" si="12"/>
        <v>0.240625626629236</v>
      </c>
      <c r="I35" s="20">
        <f t="shared" si="13"/>
        <v>100</v>
      </c>
    </row>
    <row r="36" spans="1:9" ht="12.75">
      <c r="A36" s="12" t="s">
        <v>11</v>
      </c>
      <c r="B36" s="139">
        <f t="shared" si="6"/>
        <v>5.689488910318226</v>
      </c>
      <c r="C36" s="139">
        <f t="shared" si="7"/>
        <v>4.050144648023143</v>
      </c>
      <c r="D36" s="139">
        <f t="shared" si="8"/>
        <v>72.22757955641272</v>
      </c>
      <c r="E36" s="139">
        <f t="shared" si="9"/>
        <v>3.085824493731919</v>
      </c>
      <c r="F36" s="139">
        <f t="shared" si="10"/>
        <v>0.5785920925747349</v>
      </c>
      <c r="G36" s="139">
        <f t="shared" si="11"/>
        <v>0</v>
      </c>
      <c r="H36" s="139">
        <f t="shared" si="12"/>
        <v>14.368370298939247</v>
      </c>
      <c r="I36" s="20">
        <f t="shared" si="13"/>
        <v>100</v>
      </c>
    </row>
    <row r="37" spans="1:9" ht="13.5" thickBot="1">
      <c r="A37" s="12" t="s">
        <v>70</v>
      </c>
      <c r="B37" s="139">
        <f t="shared" si="6"/>
        <v>30.889423076923077</v>
      </c>
      <c r="C37" s="139">
        <f t="shared" si="7"/>
        <v>40.20432692307692</v>
      </c>
      <c r="D37" s="139">
        <f t="shared" si="8"/>
        <v>1.8028846153846152</v>
      </c>
      <c r="E37" s="139">
        <f t="shared" si="9"/>
        <v>25.420673076923077</v>
      </c>
      <c r="F37" s="139">
        <f t="shared" si="10"/>
        <v>0.8413461538461539</v>
      </c>
      <c r="G37" s="139">
        <f t="shared" si="11"/>
        <v>0.7211538461538461</v>
      </c>
      <c r="H37" s="139">
        <f t="shared" si="12"/>
        <v>0.1201923076923077</v>
      </c>
      <c r="I37" s="20">
        <f t="shared" si="13"/>
        <v>100</v>
      </c>
    </row>
    <row r="38" spans="1:9" ht="13.5" thickBot="1">
      <c r="A38" s="22"/>
      <c r="B38" s="148">
        <f t="shared" si="6"/>
        <v>36.13439409006961</v>
      </c>
      <c r="C38" s="148">
        <f t="shared" si="7"/>
        <v>17.36752379599375</v>
      </c>
      <c r="D38" s="148">
        <f t="shared" si="8"/>
        <v>8.786759482881092</v>
      </c>
      <c r="E38" s="148">
        <f t="shared" si="9"/>
        <v>32.09262679357863</v>
      </c>
      <c r="F38" s="148">
        <f t="shared" si="10"/>
        <v>3.27461287114647</v>
      </c>
      <c r="G38" s="148">
        <f t="shared" si="11"/>
        <v>0.33385424065918456</v>
      </c>
      <c r="H38" s="148">
        <f t="shared" si="12"/>
        <v>2.01022872567126</v>
      </c>
      <c r="I38" s="23">
        <f t="shared" si="13"/>
        <v>100</v>
      </c>
    </row>
  </sheetData>
  <hyperlinks>
    <hyperlink ref="A4" location="'Dettaglio Farmacie'!A1" display="FARMACIE"/>
    <hyperlink ref="A34" location="'dettaglio Farmacie'!A1" display="FARMACIE"/>
  </hyperlinks>
  <printOptions/>
  <pageMargins left="0.31" right="0.7874015748031497" top="0.31" bottom="0.39" header="0.33" footer="0.36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22">
      <selection activeCell="I12" sqref="I12"/>
    </sheetView>
  </sheetViews>
  <sheetFormatPr defaultColWidth="9.140625" defaultRowHeight="12.75"/>
  <cols>
    <col min="1" max="1" width="24.7109375" style="0" customWidth="1"/>
    <col min="2" max="2" width="12.00390625" style="0" customWidth="1"/>
    <col min="3" max="3" width="11.421875" style="0" customWidth="1"/>
    <col min="5" max="5" width="8.7109375" style="0" customWidth="1"/>
    <col min="6" max="6" width="10.57421875" style="0" customWidth="1"/>
    <col min="7" max="7" width="16.7109375" style="0" customWidth="1"/>
    <col min="9" max="9" width="32.8515625" style="0" customWidth="1"/>
    <col min="10" max="10" width="5.57421875" style="0" customWidth="1"/>
    <col min="11" max="11" width="9.140625" style="0" hidden="1" customWidth="1"/>
  </cols>
  <sheetData>
    <row r="1" spans="1:7" ht="13.5" thickBot="1">
      <c r="A1" s="230" t="s">
        <v>149</v>
      </c>
      <c r="B1" s="230"/>
      <c r="C1" s="230"/>
      <c r="D1" s="230"/>
      <c r="E1" s="230"/>
      <c r="F1" s="230"/>
      <c r="G1" s="230"/>
    </row>
    <row r="2" spans="1:7" ht="33.75">
      <c r="A2" s="150" t="s">
        <v>85</v>
      </c>
      <c r="B2" s="151" t="s">
        <v>86</v>
      </c>
      <c r="C2" s="152" t="s">
        <v>87</v>
      </c>
      <c r="D2" s="151" t="s">
        <v>88</v>
      </c>
      <c r="E2" s="153" t="s">
        <v>89</v>
      </c>
      <c r="F2" s="151" t="s">
        <v>90</v>
      </c>
      <c r="G2" s="154" t="s">
        <v>91</v>
      </c>
    </row>
    <row r="3" spans="1:7" ht="12.75">
      <c r="A3" s="155" t="s">
        <v>92</v>
      </c>
      <c r="B3" s="156">
        <v>192</v>
      </c>
      <c r="C3" s="156">
        <v>5</v>
      </c>
      <c r="D3" s="156">
        <v>41</v>
      </c>
      <c r="E3" s="157">
        <v>2</v>
      </c>
      <c r="F3" s="156">
        <v>26</v>
      </c>
      <c r="G3" s="158">
        <f>(D3*100)/B3</f>
        <v>21.354166666666668</v>
      </c>
    </row>
    <row r="4" spans="1:7" ht="12.75">
      <c r="A4" s="155" t="s">
        <v>93</v>
      </c>
      <c r="B4" s="156">
        <v>158</v>
      </c>
      <c r="C4" s="156">
        <v>3</v>
      </c>
      <c r="D4" s="156">
        <v>19</v>
      </c>
      <c r="E4" s="157">
        <v>4</v>
      </c>
      <c r="F4" s="156">
        <v>33</v>
      </c>
      <c r="G4" s="158">
        <f aca="true" t="shared" si="0" ref="G4:G56">(D4*100)/B4</f>
        <v>12.025316455696203</v>
      </c>
    </row>
    <row r="5" spans="1:7" ht="12.75">
      <c r="A5" s="155" t="s">
        <v>94</v>
      </c>
      <c r="B5" s="156">
        <v>280</v>
      </c>
      <c r="C5" s="156">
        <v>15</v>
      </c>
      <c r="D5" s="156">
        <v>49</v>
      </c>
      <c r="E5" s="157">
        <v>3</v>
      </c>
      <c r="F5" s="156">
        <v>60</v>
      </c>
      <c r="G5" s="158">
        <f t="shared" si="0"/>
        <v>17.5</v>
      </c>
    </row>
    <row r="6" spans="1:7" ht="12.75">
      <c r="A6" s="155" t="s">
        <v>95</v>
      </c>
      <c r="B6" s="156">
        <v>97</v>
      </c>
      <c r="C6" s="156">
        <v>1</v>
      </c>
      <c r="D6" s="156">
        <v>26</v>
      </c>
      <c r="E6" s="157">
        <v>4</v>
      </c>
      <c r="F6" s="156">
        <v>9</v>
      </c>
      <c r="G6" s="158">
        <f t="shared" si="0"/>
        <v>26.804123711340207</v>
      </c>
    </row>
    <row r="7" spans="1:7" ht="12.75">
      <c r="A7" s="155" t="s">
        <v>96</v>
      </c>
      <c r="B7" s="156">
        <v>661</v>
      </c>
      <c r="C7" s="156">
        <v>15</v>
      </c>
      <c r="D7" s="156">
        <v>139</v>
      </c>
      <c r="E7" s="157">
        <v>20</v>
      </c>
      <c r="F7" s="156">
        <v>86</v>
      </c>
      <c r="G7" s="158">
        <f t="shared" si="0"/>
        <v>21.02874432677761</v>
      </c>
    </row>
    <row r="8" spans="1:7" ht="12.75">
      <c r="A8" s="155" t="s">
        <v>97</v>
      </c>
      <c r="B8" s="156">
        <v>437</v>
      </c>
      <c r="C8" s="156">
        <v>17</v>
      </c>
      <c r="D8" s="156">
        <v>96</v>
      </c>
      <c r="E8" s="157">
        <v>17</v>
      </c>
      <c r="F8" s="156">
        <v>70</v>
      </c>
      <c r="G8" s="158">
        <f t="shared" si="0"/>
        <v>21.96796338672769</v>
      </c>
    </row>
    <row r="9" spans="1:7" ht="12.75">
      <c r="A9" s="155" t="s">
        <v>98</v>
      </c>
      <c r="B9" s="156">
        <v>214</v>
      </c>
      <c r="C9" s="156">
        <v>6</v>
      </c>
      <c r="D9" s="156">
        <v>43</v>
      </c>
      <c r="E9" s="157">
        <v>8</v>
      </c>
      <c r="F9" s="156">
        <v>48</v>
      </c>
      <c r="G9" s="158">
        <f t="shared" si="0"/>
        <v>20.093457943925234</v>
      </c>
    </row>
    <row r="10" spans="1:7" ht="12.75">
      <c r="A10" s="155" t="s">
        <v>99</v>
      </c>
      <c r="B10" s="156">
        <v>279</v>
      </c>
      <c r="C10" s="156">
        <v>9</v>
      </c>
      <c r="D10" s="156">
        <v>55</v>
      </c>
      <c r="E10" s="157">
        <v>6</v>
      </c>
      <c r="F10" s="156">
        <v>36</v>
      </c>
      <c r="G10" s="158">
        <f t="shared" si="0"/>
        <v>19.71326164874552</v>
      </c>
    </row>
    <row r="11" spans="1:7" ht="12.75">
      <c r="A11" s="155" t="s">
        <v>100</v>
      </c>
      <c r="B11" s="156">
        <v>119</v>
      </c>
      <c r="C11" s="156">
        <v>4</v>
      </c>
      <c r="D11" s="156">
        <v>31</v>
      </c>
      <c r="E11" s="157">
        <v>4</v>
      </c>
      <c r="F11" s="156">
        <v>21</v>
      </c>
      <c r="G11" s="158">
        <f t="shared" si="0"/>
        <v>26.050420168067227</v>
      </c>
    </row>
    <row r="12" spans="1:7" ht="12.75">
      <c r="A12" s="155" t="s">
        <v>101</v>
      </c>
      <c r="B12" s="156">
        <v>137</v>
      </c>
      <c r="C12" s="156">
        <v>9</v>
      </c>
      <c r="D12" s="156">
        <v>23</v>
      </c>
      <c r="E12" s="157">
        <v>5</v>
      </c>
      <c r="F12" s="156">
        <v>26</v>
      </c>
      <c r="G12" s="158">
        <f t="shared" si="0"/>
        <v>16.78832116788321</v>
      </c>
    </row>
    <row r="13" spans="1:7" ht="12.75">
      <c r="A13" s="155" t="s">
        <v>102</v>
      </c>
      <c r="B13" s="156">
        <v>178</v>
      </c>
      <c r="C13" s="156">
        <v>6</v>
      </c>
      <c r="D13" s="156">
        <v>32</v>
      </c>
      <c r="E13" s="157">
        <v>6</v>
      </c>
      <c r="F13" s="156">
        <v>28</v>
      </c>
      <c r="G13" s="158">
        <f t="shared" si="0"/>
        <v>17.97752808988764</v>
      </c>
    </row>
    <row r="14" spans="1:7" ht="12.75">
      <c r="A14" s="155" t="s">
        <v>103</v>
      </c>
      <c r="B14" s="156">
        <v>409</v>
      </c>
      <c r="C14" s="156">
        <v>10</v>
      </c>
      <c r="D14" s="156">
        <v>70</v>
      </c>
      <c r="E14" s="157">
        <v>11</v>
      </c>
      <c r="F14" s="156">
        <v>62</v>
      </c>
      <c r="G14" s="158">
        <f t="shared" si="0"/>
        <v>17.114914425427873</v>
      </c>
    </row>
    <row r="15" spans="1:7" ht="12.75">
      <c r="A15" s="155" t="s">
        <v>104</v>
      </c>
      <c r="B15" s="156">
        <v>145</v>
      </c>
      <c r="C15" s="156">
        <v>6</v>
      </c>
      <c r="D15" s="156">
        <v>16</v>
      </c>
      <c r="E15" s="157">
        <v>4</v>
      </c>
      <c r="F15" s="156">
        <v>44</v>
      </c>
      <c r="G15" s="158">
        <f t="shared" si="0"/>
        <v>11.03448275862069</v>
      </c>
    </row>
    <row r="16" spans="1:7" ht="12.75">
      <c r="A16" s="155" t="s">
        <v>105</v>
      </c>
      <c r="B16" s="156">
        <v>139</v>
      </c>
      <c r="C16" s="156">
        <v>8</v>
      </c>
      <c r="D16" s="156">
        <v>41</v>
      </c>
      <c r="E16" s="157">
        <v>7</v>
      </c>
      <c r="F16" s="156">
        <v>37</v>
      </c>
      <c r="G16" s="158">
        <f t="shared" si="0"/>
        <v>29.496402877697843</v>
      </c>
    </row>
    <row r="17" spans="1:7" ht="12.75">
      <c r="A17" s="155" t="s">
        <v>106</v>
      </c>
      <c r="B17" s="156">
        <v>191</v>
      </c>
      <c r="C17" s="156">
        <v>11</v>
      </c>
      <c r="D17" s="156">
        <v>42</v>
      </c>
      <c r="E17" s="157">
        <v>9</v>
      </c>
      <c r="F17" s="156">
        <v>44</v>
      </c>
      <c r="G17" s="158">
        <f t="shared" si="0"/>
        <v>21.98952879581152</v>
      </c>
    </row>
    <row r="18" spans="1:7" ht="12.75">
      <c r="A18" s="155" t="s">
        <v>107</v>
      </c>
      <c r="B18" s="156">
        <v>91</v>
      </c>
      <c r="C18" s="156">
        <v>5</v>
      </c>
      <c r="D18" s="156">
        <v>15</v>
      </c>
      <c r="E18" s="157">
        <v>1</v>
      </c>
      <c r="F18" s="156">
        <v>27</v>
      </c>
      <c r="G18" s="158">
        <f t="shared" si="0"/>
        <v>16.483516483516482</v>
      </c>
    </row>
    <row r="19" spans="1:7" ht="12.75">
      <c r="A19" s="155" t="s">
        <v>108</v>
      </c>
      <c r="B19" s="156">
        <v>88</v>
      </c>
      <c r="C19" s="156">
        <v>7</v>
      </c>
      <c r="D19" s="156">
        <v>13</v>
      </c>
      <c r="E19" s="157">
        <v>4</v>
      </c>
      <c r="F19" s="156">
        <v>31</v>
      </c>
      <c r="G19" s="158">
        <f t="shared" si="0"/>
        <v>14.772727272727273</v>
      </c>
    </row>
    <row r="20" spans="1:7" ht="12.75">
      <c r="A20" s="155" t="s">
        <v>109</v>
      </c>
      <c r="B20" s="156">
        <v>53</v>
      </c>
      <c r="C20" s="156"/>
      <c r="D20" s="156">
        <v>15</v>
      </c>
      <c r="E20" s="157">
        <v>2</v>
      </c>
      <c r="F20" s="159"/>
      <c r="G20" s="158">
        <f t="shared" si="0"/>
        <v>28.30188679245283</v>
      </c>
    </row>
    <row r="21" spans="1:7" ht="12.75">
      <c r="A21" s="155" t="s">
        <v>110</v>
      </c>
      <c r="B21" s="156">
        <v>266</v>
      </c>
      <c r="C21" s="156">
        <v>8</v>
      </c>
      <c r="D21" s="156">
        <v>49</v>
      </c>
      <c r="E21" s="157">
        <v>5</v>
      </c>
      <c r="F21" s="156">
        <v>36</v>
      </c>
      <c r="G21" s="158">
        <f t="shared" si="0"/>
        <v>18.42105263157895</v>
      </c>
    </row>
    <row r="22" spans="1:7" ht="12.75">
      <c r="A22" s="155" t="s">
        <v>111</v>
      </c>
      <c r="B22" s="156">
        <v>70</v>
      </c>
      <c r="C22" s="156">
        <v>1</v>
      </c>
      <c r="D22" s="156">
        <v>12</v>
      </c>
      <c r="E22" s="157">
        <v>2</v>
      </c>
      <c r="F22" s="156">
        <v>12</v>
      </c>
      <c r="G22" s="158">
        <f t="shared" si="0"/>
        <v>17.142857142857142</v>
      </c>
    </row>
    <row r="23" spans="1:7" ht="12.75">
      <c r="A23" s="155" t="s">
        <v>112</v>
      </c>
      <c r="B23" s="156">
        <v>178</v>
      </c>
      <c r="C23" s="156">
        <v>8</v>
      </c>
      <c r="D23" s="156">
        <v>43</v>
      </c>
      <c r="E23" s="157">
        <v>4</v>
      </c>
      <c r="F23" s="156">
        <v>43</v>
      </c>
      <c r="G23" s="158">
        <f t="shared" si="0"/>
        <v>24.15730337078652</v>
      </c>
    </row>
    <row r="24" spans="1:7" ht="12.75">
      <c r="A24" s="155" t="s">
        <v>113</v>
      </c>
      <c r="B24" s="156">
        <v>8</v>
      </c>
      <c r="C24" s="156"/>
      <c r="D24" s="156"/>
      <c r="E24" s="157"/>
      <c r="F24" s="159"/>
      <c r="G24" s="158">
        <f t="shared" si="0"/>
        <v>0</v>
      </c>
    </row>
    <row r="25" spans="1:7" ht="12.75">
      <c r="A25" s="155" t="s">
        <v>114</v>
      </c>
      <c r="B25" s="156">
        <v>443</v>
      </c>
      <c r="C25" s="156">
        <v>9</v>
      </c>
      <c r="D25" s="156">
        <v>99</v>
      </c>
      <c r="E25" s="157">
        <v>19</v>
      </c>
      <c r="F25" s="156">
        <v>86</v>
      </c>
      <c r="G25" s="158">
        <f t="shared" si="0"/>
        <v>22.34762979683973</v>
      </c>
    </row>
    <row r="26" spans="1:7" ht="12.75">
      <c r="A26" s="155" t="s">
        <v>115</v>
      </c>
      <c r="B26" s="156">
        <v>519</v>
      </c>
      <c r="C26" s="156">
        <v>10</v>
      </c>
      <c r="D26" s="156">
        <v>116</v>
      </c>
      <c r="E26" s="157">
        <v>21</v>
      </c>
      <c r="F26" s="156">
        <v>58</v>
      </c>
      <c r="G26" s="158">
        <f t="shared" si="0"/>
        <v>22.350674373795762</v>
      </c>
    </row>
    <row r="27" spans="1:7" ht="12.75">
      <c r="A27" s="155" t="s">
        <v>116</v>
      </c>
      <c r="B27" s="156">
        <v>115</v>
      </c>
      <c r="C27" s="156">
        <v>6</v>
      </c>
      <c r="D27" s="156">
        <v>22</v>
      </c>
      <c r="E27" s="157">
        <v>4</v>
      </c>
      <c r="F27" s="156">
        <v>28</v>
      </c>
      <c r="G27" s="158">
        <f t="shared" si="0"/>
        <v>19.130434782608695</v>
      </c>
    </row>
    <row r="28" spans="1:7" ht="12.75">
      <c r="A28" s="155" t="s">
        <v>117</v>
      </c>
      <c r="B28" s="156">
        <v>336</v>
      </c>
      <c r="C28" s="156">
        <v>31</v>
      </c>
      <c r="D28" s="156">
        <v>66</v>
      </c>
      <c r="E28" s="157">
        <v>7</v>
      </c>
      <c r="F28" s="156">
        <v>104</v>
      </c>
      <c r="G28" s="158">
        <f t="shared" si="0"/>
        <v>19.642857142857142</v>
      </c>
    </row>
    <row r="29" spans="1:7" ht="12.75">
      <c r="A29" s="155" t="s">
        <v>118</v>
      </c>
      <c r="B29" s="156">
        <v>144</v>
      </c>
      <c r="C29" s="156">
        <v>11</v>
      </c>
      <c r="D29" s="156">
        <v>35</v>
      </c>
      <c r="E29" s="157">
        <v>5</v>
      </c>
      <c r="F29" s="156">
        <v>30</v>
      </c>
      <c r="G29" s="158">
        <f t="shared" si="0"/>
        <v>24.305555555555557</v>
      </c>
    </row>
    <row r="30" spans="1:7" ht="12.75">
      <c r="A30" s="155" t="s">
        <v>119</v>
      </c>
      <c r="B30" s="156">
        <v>107</v>
      </c>
      <c r="C30" s="156">
        <v>2</v>
      </c>
      <c r="D30" s="156">
        <v>12</v>
      </c>
      <c r="E30" s="157">
        <v>2</v>
      </c>
      <c r="F30" s="156">
        <v>33</v>
      </c>
      <c r="G30" s="158">
        <f t="shared" si="0"/>
        <v>11.214953271028037</v>
      </c>
    </row>
    <row r="31" spans="1:7" ht="12.75">
      <c r="A31" s="155" t="s">
        <v>120</v>
      </c>
      <c r="B31" s="156">
        <v>80</v>
      </c>
      <c r="C31" s="156">
        <v>3</v>
      </c>
      <c r="D31" s="156">
        <v>13</v>
      </c>
      <c r="E31" s="157"/>
      <c r="F31" s="156">
        <v>28</v>
      </c>
      <c r="G31" s="158">
        <f t="shared" si="0"/>
        <v>16.25</v>
      </c>
    </row>
    <row r="32" spans="1:7" ht="12.75">
      <c r="A32" s="155" t="s">
        <v>121</v>
      </c>
      <c r="B32" s="156">
        <v>152</v>
      </c>
      <c r="C32" s="156">
        <v>16</v>
      </c>
      <c r="D32" s="156">
        <v>32</v>
      </c>
      <c r="E32" s="157">
        <v>4</v>
      </c>
      <c r="F32" s="156">
        <v>37</v>
      </c>
      <c r="G32" s="158">
        <f t="shared" si="0"/>
        <v>21.05263157894737</v>
      </c>
    </row>
    <row r="33" spans="1:7" ht="12.75">
      <c r="A33" s="155" t="s">
        <v>122</v>
      </c>
      <c r="B33" s="156">
        <v>376</v>
      </c>
      <c r="C33" s="156">
        <v>9</v>
      </c>
      <c r="D33" s="156">
        <v>78</v>
      </c>
      <c r="E33" s="157">
        <v>11</v>
      </c>
      <c r="F33" s="156">
        <v>70</v>
      </c>
      <c r="G33" s="158">
        <f t="shared" si="0"/>
        <v>20.74468085106383</v>
      </c>
    </row>
    <row r="34" spans="1:7" ht="12.75">
      <c r="A34" s="155" t="s">
        <v>123</v>
      </c>
      <c r="B34" s="156">
        <v>46</v>
      </c>
      <c r="C34" s="156">
        <v>4</v>
      </c>
      <c r="D34" s="156">
        <v>4</v>
      </c>
      <c r="E34" s="157"/>
      <c r="F34" s="156">
        <v>27</v>
      </c>
      <c r="G34" s="158">
        <f t="shared" si="0"/>
        <v>8.695652173913043</v>
      </c>
    </row>
    <row r="35" spans="1:7" ht="12.75">
      <c r="A35" s="155" t="s">
        <v>124</v>
      </c>
      <c r="B35" s="156">
        <v>74</v>
      </c>
      <c r="C35" s="156">
        <v>2</v>
      </c>
      <c r="D35" s="156">
        <v>11</v>
      </c>
      <c r="E35" s="157">
        <v>2</v>
      </c>
      <c r="F35" s="156">
        <v>15</v>
      </c>
      <c r="G35" s="158">
        <f t="shared" si="0"/>
        <v>14.864864864864865</v>
      </c>
    </row>
    <row r="36" spans="1:7" ht="12.75">
      <c r="A36" s="155" t="s">
        <v>125</v>
      </c>
      <c r="B36" s="156">
        <v>319</v>
      </c>
      <c r="C36" s="156">
        <v>18</v>
      </c>
      <c r="D36" s="156">
        <v>65</v>
      </c>
      <c r="E36" s="157">
        <v>11</v>
      </c>
      <c r="F36" s="156">
        <v>71</v>
      </c>
      <c r="G36" s="158">
        <f t="shared" si="0"/>
        <v>20.37617554858934</v>
      </c>
    </row>
    <row r="37" spans="1:7" ht="12.75">
      <c r="A37" s="155" t="s">
        <v>126</v>
      </c>
      <c r="B37" s="156">
        <v>267</v>
      </c>
      <c r="C37" s="156">
        <v>10</v>
      </c>
      <c r="D37" s="156">
        <v>52</v>
      </c>
      <c r="E37" s="157">
        <v>12</v>
      </c>
      <c r="F37" s="156">
        <v>64</v>
      </c>
      <c r="G37" s="158">
        <f t="shared" si="0"/>
        <v>19.475655430711612</v>
      </c>
    </row>
    <row r="38" spans="1:7" ht="12.75">
      <c r="A38" s="155" t="s">
        <v>127</v>
      </c>
      <c r="B38" s="156">
        <v>91</v>
      </c>
      <c r="C38" s="156"/>
      <c r="D38" s="156">
        <v>14</v>
      </c>
      <c r="E38" s="157">
        <v>1</v>
      </c>
      <c r="F38" s="156">
        <v>8</v>
      </c>
      <c r="G38" s="158">
        <f t="shared" si="0"/>
        <v>15.384615384615385</v>
      </c>
    </row>
    <row r="39" spans="1:7" ht="12.75">
      <c r="A39" s="155" t="s">
        <v>128</v>
      </c>
      <c r="B39" s="156">
        <v>222</v>
      </c>
      <c r="C39" s="156">
        <v>17</v>
      </c>
      <c r="D39" s="156">
        <v>60</v>
      </c>
      <c r="E39" s="157">
        <v>10</v>
      </c>
      <c r="F39" s="156">
        <v>61</v>
      </c>
      <c r="G39" s="158">
        <f t="shared" si="0"/>
        <v>27.027027027027028</v>
      </c>
    </row>
    <row r="40" spans="1:7" ht="12.75">
      <c r="A40" s="155" t="s">
        <v>129</v>
      </c>
      <c r="B40" s="156">
        <v>134</v>
      </c>
      <c r="C40" s="156">
        <v>17</v>
      </c>
      <c r="D40" s="156">
        <v>22</v>
      </c>
      <c r="E40" s="157">
        <v>3</v>
      </c>
      <c r="F40" s="156">
        <v>32</v>
      </c>
      <c r="G40" s="158">
        <f t="shared" si="0"/>
        <v>16.417910447761194</v>
      </c>
    </row>
    <row r="41" spans="1:7" ht="12.75">
      <c r="A41" s="155" t="s">
        <v>130</v>
      </c>
      <c r="B41" s="156">
        <v>166</v>
      </c>
      <c r="C41" s="156">
        <v>1</v>
      </c>
      <c r="D41" s="156">
        <v>36</v>
      </c>
      <c r="E41" s="157">
        <v>6</v>
      </c>
      <c r="F41" s="156">
        <v>27</v>
      </c>
      <c r="G41" s="158">
        <f t="shared" si="0"/>
        <v>21.686746987951807</v>
      </c>
    </row>
    <row r="42" spans="1:7" ht="12.75">
      <c r="A42" s="155" t="s">
        <v>131</v>
      </c>
      <c r="B42" s="156">
        <v>836</v>
      </c>
      <c r="C42" s="156">
        <v>14</v>
      </c>
      <c r="D42" s="156">
        <v>186</v>
      </c>
      <c r="E42" s="157">
        <v>22</v>
      </c>
      <c r="F42" s="156">
        <v>76</v>
      </c>
      <c r="G42" s="158">
        <f t="shared" si="0"/>
        <v>22.248803827751196</v>
      </c>
    </row>
    <row r="43" spans="1:7" ht="12.75">
      <c r="A43" s="155" t="s">
        <v>132</v>
      </c>
      <c r="B43" s="156">
        <v>206</v>
      </c>
      <c r="C43" s="156">
        <v>10</v>
      </c>
      <c r="D43" s="156">
        <v>33</v>
      </c>
      <c r="E43" s="157">
        <v>4</v>
      </c>
      <c r="F43" s="156">
        <v>38</v>
      </c>
      <c r="G43" s="158">
        <f t="shared" si="0"/>
        <v>16.019417475728154</v>
      </c>
    </row>
    <row r="44" spans="1:7" ht="12.75">
      <c r="A44" s="155" t="s">
        <v>133</v>
      </c>
      <c r="B44" s="156">
        <v>70</v>
      </c>
      <c r="C44" s="156"/>
      <c r="D44" s="156">
        <v>19</v>
      </c>
      <c r="E44" s="157">
        <v>2</v>
      </c>
      <c r="F44" s="156">
        <v>6</v>
      </c>
      <c r="G44" s="158">
        <f t="shared" si="0"/>
        <v>27.142857142857142</v>
      </c>
    </row>
    <row r="45" spans="1:7" ht="12.75">
      <c r="A45" s="155" t="s">
        <v>134</v>
      </c>
      <c r="B45" s="156">
        <v>308</v>
      </c>
      <c r="C45" s="156">
        <v>1</v>
      </c>
      <c r="D45" s="156">
        <v>52</v>
      </c>
      <c r="E45" s="157">
        <v>5</v>
      </c>
      <c r="F45" s="156">
        <v>24</v>
      </c>
      <c r="G45" s="158">
        <f t="shared" si="0"/>
        <v>16.883116883116884</v>
      </c>
    </row>
    <row r="46" spans="1:7" ht="12.75">
      <c r="A46" s="155" t="s">
        <v>135</v>
      </c>
      <c r="B46" s="156">
        <v>323</v>
      </c>
      <c r="C46" s="156">
        <v>7</v>
      </c>
      <c r="D46" s="156">
        <v>58</v>
      </c>
      <c r="E46" s="157">
        <v>7</v>
      </c>
      <c r="F46" s="156">
        <v>59</v>
      </c>
      <c r="G46" s="158">
        <f t="shared" si="0"/>
        <v>17.956656346749227</v>
      </c>
    </row>
    <row r="47" spans="1:7" ht="12.75">
      <c r="A47" s="155" t="s">
        <v>136</v>
      </c>
      <c r="B47" s="156">
        <v>191</v>
      </c>
      <c r="C47" s="156">
        <v>12</v>
      </c>
      <c r="D47" s="156">
        <v>46</v>
      </c>
      <c r="E47" s="157">
        <v>6</v>
      </c>
      <c r="F47" s="156">
        <v>41</v>
      </c>
      <c r="G47" s="158">
        <f t="shared" si="0"/>
        <v>24.083769633507853</v>
      </c>
    </row>
    <row r="48" spans="1:7" ht="12.75">
      <c r="A48" s="155" t="s">
        <v>137</v>
      </c>
      <c r="B48" s="156">
        <v>153</v>
      </c>
      <c r="C48" s="156">
        <v>3</v>
      </c>
      <c r="D48" s="156">
        <v>26</v>
      </c>
      <c r="E48" s="157">
        <v>6</v>
      </c>
      <c r="F48" s="156">
        <v>31</v>
      </c>
      <c r="G48" s="158">
        <f t="shared" si="0"/>
        <v>16.99346405228758</v>
      </c>
    </row>
    <row r="49" spans="1:7" ht="12.75">
      <c r="A49" s="155" t="s">
        <v>138</v>
      </c>
      <c r="B49" s="156">
        <v>371</v>
      </c>
      <c r="C49" s="156">
        <v>30</v>
      </c>
      <c r="D49" s="156">
        <v>81</v>
      </c>
      <c r="E49" s="157">
        <v>14</v>
      </c>
      <c r="F49" s="156">
        <v>135</v>
      </c>
      <c r="G49" s="158">
        <f t="shared" si="0"/>
        <v>21.83288409703504</v>
      </c>
    </row>
    <row r="50" spans="1:7" ht="12.75">
      <c r="A50" s="155" t="s">
        <v>139</v>
      </c>
      <c r="B50" s="156">
        <v>185</v>
      </c>
      <c r="C50" s="156">
        <v>3</v>
      </c>
      <c r="D50" s="160">
        <v>45</v>
      </c>
      <c r="E50" s="157">
        <v>7</v>
      </c>
      <c r="F50" s="156">
        <v>38</v>
      </c>
      <c r="G50" s="158">
        <f t="shared" si="0"/>
        <v>24.324324324324323</v>
      </c>
    </row>
    <row r="51" spans="1:7" ht="12.75">
      <c r="A51" s="155" t="s">
        <v>140</v>
      </c>
      <c r="B51" s="156">
        <v>145</v>
      </c>
      <c r="C51" s="156">
        <v>7</v>
      </c>
      <c r="D51" s="156">
        <v>31</v>
      </c>
      <c r="E51" s="157">
        <v>12</v>
      </c>
      <c r="F51" s="156">
        <v>27</v>
      </c>
      <c r="G51" s="158">
        <f t="shared" si="0"/>
        <v>21.379310344827587</v>
      </c>
    </row>
    <row r="52" spans="1:7" ht="12.75">
      <c r="A52" s="155" t="s">
        <v>141</v>
      </c>
      <c r="B52" s="156">
        <v>132</v>
      </c>
      <c r="C52" s="156">
        <v>5</v>
      </c>
      <c r="D52" s="156">
        <v>23</v>
      </c>
      <c r="E52" s="157">
        <v>2</v>
      </c>
      <c r="F52" s="156">
        <v>19</v>
      </c>
      <c r="G52" s="158">
        <f t="shared" si="0"/>
        <v>17.424242424242426</v>
      </c>
    </row>
    <row r="53" spans="1:7" ht="12.75">
      <c r="A53" s="155" t="s">
        <v>142</v>
      </c>
      <c r="B53" s="156">
        <v>96</v>
      </c>
      <c r="C53" s="156"/>
      <c r="D53" s="156">
        <v>19</v>
      </c>
      <c r="E53" s="157">
        <v>3</v>
      </c>
      <c r="F53" s="156">
        <v>16</v>
      </c>
      <c r="G53" s="158">
        <f t="shared" si="0"/>
        <v>19.791666666666668</v>
      </c>
    </row>
    <row r="54" spans="1:7" ht="12.75">
      <c r="A54" s="155" t="s">
        <v>143</v>
      </c>
      <c r="B54" s="156">
        <v>537</v>
      </c>
      <c r="C54" s="156">
        <v>62</v>
      </c>
      <c r="D54" s="156">
        <v>122</v>
      </c>
      <c r="E54" s="157">
        <v>23</v>
      </c>
      <c r="F54" s="156">
        <v>235</v>
      </c>
      <c r="G54" s="158">
        <f t="shared" si="0"/>
        <v>22.71880819366853</v>
      </c>
    </row>
    <row r="55" spans="1:7" ht="12.75">
      <c r="A55" s="155" t="s">
        <v>144</v>
      </c>
      <c r="B55" s="156">
        <v>506</v>
      </c>
      <c r="C55" s="156">
        <v>44</v>
      </c>
      <c r="D55" s="156">
        <v>85</v>
      </c>
      <c r="E55" s="157">
        <v>9</v>
      </c>
      <c r="F55" s="156">
        <v>158</v>
      </c>
      <c r="G55" s="158">
        <f t="shared" si="0"/>
        <v>16.798418972332016</v>
      </c>
    </row>
    <row r="56" spans="1:7" ht="13.5" thickBot="1">
      <c r="A56" s="161" t="s">
        <v>145</v>
      </c>
      <c r="B56" s="162">
        <v>199</v>
      </c>
      <c r="C56" s="162">
        <v>9</v>
      </c>
      <c r="D56" s="162">
        <v>34</v>
      </c>
      <c r="E56" s="163">
        <v>6</v>
      </c>
      <c r="F56" s="162">
        <v>45</v>
      </c>
      <c r="G56" s="158">
        <f t="shared" si="0"/>
        <v>17.08542713567839</v>
      </c>
    </row>
    <row r="57" spans="1:7" ht="14.25" thickBot="1" thickTop="1">
      <c r="A57" s="164" t="s">
        <v>36</v>
      </c>
      <c r="B57" s="165">
        <f>SUM(B3:B56)</f>
        <v>12239</v>
      </c>
      <c r="C57" s="165">
        <f>SUM(C3:C56)</f>
        <v>527</v>
      </c>
      <c r="D57" s="165">
        <f>SUM(D3:D56)</f>
        <v>2467</v>
      </c>
      <c r="E57" s="166">
        <f>SUM(E3:E56)</f>
        <v>374</v>
      </c>
      <c r="F57" s="165">
        <f>SUM(F3:F56)</f>
        <v>2506</v>
      </c>
      <c r="G57" s="167">
        <f>(D57*100)/B57</f>
        <v>20.1568755617289</v>
      </c>
    </row>
    <row r="64" ht="12.75">
      <c r="J64" s="231"/>
    </row>
    <row r="65" ht="12.75">
      <c r="J65" s="231"/>
    </row>
    <row r="66" ht="12.75">
      <c r="J66" s="231"/>
    </row>
    <row r="67" ht="12.75">
      <c r="J67" s="231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ass1</cp:lastModifiedBy>
  <cp:lastPrinted>2014-05-20T11:53:36Z</cp:lastPrinted>
  <dcterms:created xsi:type="dcterms:W3CDTF">2010-08-12T12:35:51Z</dcterms:created>
  <dcterms:modified xsi:type="dcterms:W3CDTF">2015-02-05T11:18:28Z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