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90" windowWidth="10620" windowHeight="9375" activeTab="0"/>
  </bookViews>
  <sheets>
    <sheet name="Intestazione" sheetId="1" r:id="rId1"/>
    <sheet name="attività complessiva sportelli" sheetId="2" r:id="rId2"/>
    <sheet name="Prenotazioni per Struttura" sheetId="3" r:id="rId3"/>
    <sheet name="dettaglio farmacie" sheetId="4" r:id="rId4"/>
    <sheet name="dettaglio prelievi" sheetId="5" r:id="rId5"/>
  </sheets>
  <definedNames/>
  <calcPr fullCalcOnLoad="1"/>
</workbook>
</file>

<file path=xl/sharedStrings.xml><?xml version="1.0" encoding="utf-8"?>
<sst xmlns="http://schemas.openxmlformats.org/spreadsheetml/2006/main" count="229" uniqueCount="187">
  <si>
    <t>IRCCS Burlo Garofolo</t>
  </si>
  <si>
    <t>Somma:</t>
  </si>
  <si>
    <t>ASS D1 Opicina</t>
  </si>
  <si>
    <t>ASS D1 Stock</t>
  </si>
  <si>
    <t>ASS D2 Vespucci</t>
  </si>
  <si>
    <t>ASS D3 Muggia</t>
  </si>
  <si>
    <t>ASS D3 Puccini</t>
  </si>
  <si>
    <t>ASS D4 S.Giovanni</t>
  </si>
  <si>
    <t>ASS D1 Duino-Aurisina</t>
  </si>
  <si>
    <t>ASS D2 Pieta'</t>
  </si>
  <si>
    <t>FARMACIE</t>
  </si>
  <si>
    <t>ACCREDITATI ESTERNI</t>
  </si>
  <si>
    <t>AZIENDA PER I SERVIZI SANITARI</t>
  </si>
  <si>
    <t>N. 1 TRIESTINA</t>
  </si>
  <si>
    <t>S.C. Sistema Informativo - Statistica ed Informatizzazione Amm.va</t>
  </si>
  <si>
    <t xml:space="preserve">PRENOTAZIONI  </t>
  </si>
  <si>
    <t>DA PUNTO DI PRENOTAZIONE</t>
  </si>
  <si>
    <t>A STRUTTURA</t>
  </si>
  <si>
    <t>Metodologia dell'estrapolazione:</t>
  </si>
  <si>
    <t>ASS CSO Pietà</t>
  </si>
  <si>
    <t>BURLO SPORTELLI CUP</t>
  </si>
  <si>
    <t>Punto di prenotazione CUP WEB</t>
  </si>
  <si>
    <t>BURLO Reparti</t>
  </si>
  <si>
    <t>Referenti ASS</t>
  </si>
  <si>
    <t>Referenti AOUTS</t>
  </si>
  <si>
    <t>Referenti BURLO</t>
  </si>
  <si>
    <t>AOR TS Cattinara Reparti</t>
  </si>
  <si>
    <t>AOR TS Maggiore Reparti</t>
  </si>
  <si>
    <t xml:space="preserve">AOR TS </t>
  </si>
  <si>
    <t xml:space="preserve">ASS1 </t>
  </si>
  <si>
    <t>Sportelli CUP</t>
  </si>
  <si>
    <t>Prenotazioni</t>
  </si>
  <si>
    <t>Acquisizioni</t>
  </si>
  <si>
    <t>Incassi</t>
  </si>
  <si>
    <t>Disdette</t>
  </si>
  <si>
    <t>Farmacie</t>
  </si>
  <si>
    <t>Cattinara</t>
  </si>
  <si>
    <t>Burlo Garofolo</t>
  </si>
  <si>
    <t>Maggiore</t>
  </si>
  <si>
    <t>Puccini</t>
  </si>
  <si>
    <t>Muggia</t>
  </si>
  <si>
    <t>San Giovanni</t>
  </si>
  <si>
    <t>Stock</t>
  </si>
  <si>
    <t>C. Sociale Oncologico</t>
  </si>
  <si>
    <t>Vespucci</t>
  </si>
  <si>
    <t>Opicina</t>
  </si>
  <si>
    <t>Duino Aurisina</t>
  </si>
  <si>
    <t>TOTALE</t>
  </si>
  <si>
    <t>REFERENTI</t>
  </si>
  <si>
    <t>Referenti Burlo</t>
  </si>
  <si>
    <t>Sportelli Incasso</t>
  </si>
  <si>
    <t>Ticket WEB</t>
  </si>
  <si>
    <t>Altre postazioni</t>
  </si>
  <si>
    <t>Maggiore Reparti</t>
  </si>
  <si>
    <t>Burlo Reparti</t>
  </si>
  <si>
    <t>Cattinara Reparti</t>
  </si>
  <si>
    <t>Cattinara Radiologia</t>
  </si>
  <si>
    <t>Cup WEB</t>
  </si>
  <si>
    <t>Maggiore Radiologia</t>
  </si>
  <si>
    <t>Burlo Radiologia</t>
  </si>
  <si>
    <t>Informatica AOR</t>
  </si>
  <si>
    <t>TOTALE COMPLESSIVO</t>
  </si>
  <si>
    <t>CALL CENTER REGIONALE</t>
  </si>
  <si>
    <t xml:space="preserve">Incassi </t>
  </si>
  <si>
    <t>Casse Automatiche ASS</t>
  </si>
  <si>
    <t>Casse Automatiche AOR</t>
  </si>
  <si>
    <t>CALL CENTER</t>
  </si>
  <si>
    <t xml:space="preserve">Farneto </t>
  </si>
  <si>
    <t>CCV</t>
  </si>
  <si>
    <t>AOUTS Zudecche</t>
  </si>
  <si>
    <t>D3 ambulatori</t>
  </si>
  <si>
    <t>D4 ambulatori</t>
  </si>
  <si>
    <t>D1 ambulatori</t>
  </si>
  <si>
    <t xml:space="preserve">D2 ambulatori </t>
  </si>
  <si>
    <t>PUNTI DI PRENOTAZIONE</t>
  </si>
  <si>
    <t>"REPARTI"</t>
  </si>
  <si>
    <t>LABORATORIO</t>
  </si>
  <si>
    <t>di cui PRELIEVI</t>
  </si>
  <si>
    <t>AOR TS Ospedale Cattinara</t>
  </si>
  <si>
    <t>AOR TS Ospedale Maggiore</t>
  </si>
  <si>
    <t>ASS1 Centro Sociale Oncologico</t>
  </si>
  <si>
    <t>ASS1 D1 - Duino Aurisina</t>
  </si>
  <si>
    <t>ASS1 D1 - Opicina</t>
  </si>
  <si>
    <t>ASS1 D1 - Stock</t>
  </si>
  <si>
    <t>ASS1 D2 - Pietà</t>
  </si>
  <si>
    <t>ASS1 D2 - San Marco</t>
  </si>
  <si>
    <t>ASS1 D3 - Muggia</t>
  </si>
  <si>
    <t>ASS1 D3 - Puccini</t>
  </si>
  <si>
    <t>ASS1 D4 - San Giovanni</t>
  </si>
  <si>
    <t>ASS1 Dipartimento di Prevenzione</t>
  </si>
  <si>
    <t>ASS1 Farneto</t>
  </si>
  <si>
    <t>AOR TS SPORTELLI CUP Cattinara</t>
  </si>
  <si>
    <t>AOR TS Reparti</t>
  </si>
  <si>
    <t>AOR TS SPORTELLI CUP Maggiore</t>
  </si>
  <si>
    <t>ASS CCV Cardiologia</t>
  </si>
  <si>
    <t>ASS CUP Farneto</t>
  </si>
  <si>
    <t>ASS Medicina del Lavoro</t>
  </si>
  <si>
    <t>FARMACIA</t>
  </si>
  <si>
    <t>PRENOTAZIONI PAGATE</t>
  </si>
  <si>
    <t>PRENOTAZIONI</t>
  </si>
  <si>
    <t xml:space="preserve">ACQUISIZIONI  </t>
  </si>
  <si>
    <t>DISDETTE ANNULLI</t>
  </si>
  <si>
    <t>ann stesso gg pren</t>
  </si>
  <si>
    <t>INCASSI</t>
  </si>
  <si>
    <t>% DISDETTE/ANNULLI</t>
  </si>
  <si>
    <t>Farmacia Alabarda</t>
  </si>
  <si>
    <t>Farmacia Altura</t>
  </si>
  <si>
    <t>Farmacia Amazzone Trionfante</t>
  </si>
  <si>
    <t>Farmacia Angelo d'Oro</t>
  </si>
  <si>
    <t>Farmacia Annunziata</t>
  </si>
  <si>
    <t>Farmacia Aquila Imperiale</t>
  </si>
  <si>
    <t>Farmacia Aquilinia</t>
  </si>
  <si>
    <t>Farmacia Baiamonti</t>
  </si>
  <si>
    <t>Farmacia Basilica</t>
  </si>
  <si>
    <t>Farmacia Budin</t>
  </si>
  <si>
    <t>Farmacia Busolini</t>
  </si>
  <si>
    <t>Farmacia Cammello</t>
  </si>
  <si>
    <t>Farmacia Carso</t>
  </si>
  <si>
    <t>Farmacia Cedro</t>
  </si>
  <si>
    <t>Farmacia Centauro</t>
  </si>
  <si>
    <t>Farmacia Cermelj</t>
  </si>
  <si>
    <t>Farmacia Corso</t>
  </si>
  <si>
    <t>Farmacia Croce Azzurra</t>
  </si>
  <si>
    <t>Farmacia De Leitenburg</t>
  </si>
  <si>
    <t>Farmacia Due Lucci</t>
  </si>
  <si>
    <t>Farmacia Esculapio</t>
  </si>
  <si>
    <t>Farmacia Fernetti</t>
  </si>
  <si>
    <t>Farmacia Flavia</t>
  </si>
  <si>
    <t>Farmacia Fumaneri</t>
  </si>
  <si>
    <t>Farmacia Furigo</t>
  </si>
  <si>
    <t>Farmacia Galeno</t>
  </si>
  <si>
    <t>Farmacia Gemelli</t>
  </si>
  <si>
    <t>Farmacia Giglio</t>
  </si>
  <si>
    <t>Farmacia Giustizia</t>
  </si>
  <si>
    <t>Farmacia Guardiella</t>
  </si>
  <si>
    <t>Farmacia Igea</t>
  </si>
  <si>
    <t>Farmacia Lloyd</t>
  </si>
  <si>
    <t>Farmacia Logar</t>
  </si>
  <si>
    <t>Farmacia Maddalena</t>
  </si>
  <si>
    <t>Farmacia Madonna del Mare</t>
  </si>
  <si>
    <t>Farmacia Melara</t>
  </si>
  <si>
    <t>Farmacia Minerva</t>
  </si>
  <si>
    <t>Farmacia Moderna</t>
  </si>
  <si>
    <t>Farmacia Obelisco</t>
  </si>
  <si>
    <t>Farmacia Patuna</t>
  </si>
  <si>
    <t>Farmacia Penso</t>
  </si>
  <si>
    <t>Farmacia Redentore</t>
  </si>
  <si>
    <t>Farmacia Rosandra</t>
  </si>
  <si>
    <t>Farmacia Rubino Gianni</t>
  </si>
  <si>
    <t>Farmacia Rubino Umberto</t>
  </si>
  <si>
    <t>Farmacia Salute</t>
  </si>
  <si>
    <t>Farmacia Samaritano</t>
  </si>
  <si>
    <t>Farmacia S.Andrea</t>
  </si>
  <si>
    <t>Farmacia S.Giusto</t>
  </si>
  <si>
    <t>Farmacia S.Lorenzo</t>
  </si>
  <si>
    <t>Farmacia S.Luigi</t>
  </si>
  <si>
    <t>Farmacia Sponza</t>
  </si>
  <si>
    <t>Farmacia Testa d'Oro</t>
  </si>
  <si>
    <t>Farmacia Università</t>
  </si>
  <si>
    <t>TOT</t>
  </si>
  <si>
    <t>SPORTELLI CUP AOUTS</t>
  </si>
  <si>
    <t>LP AOUTS</t>
  </si>
  <si>
    <t>LP BURLO</t>
  </si>
  <si>
    <t xml:space="preserve">ASS1 CCV </t>
  </si>
  <si>
    <t>ASS1 CSO</t>
  </si>
  <si>
    <t>Dipartimento di Prevenzione</t>
  </si>
  <si>
    <t>LP ASS1e Accreditati</t>
  </si>
  <si>
    <t>LP ASS1 e Accreditati</t>
  </si>
  <si>
    <t>ASS1 Sportelli</t>
  </si>
  <si>
    <t>Call Center Regionale *</t>
  </si>
  <si>
    <t>DIP</t>
  </si>
  <si>
    <t>DSM</t>
  </si>
  <si>
    <t>ASS1 Ambulatori Distretti</t>
  </si>
  <si>
    <t>Estrapolazione ed elaborazione effettuta da: Francesca Valentini</t>
  </si>
  <si>
    <t xml:space="preserve">Referenti </t>
  </si>
  <si>
    <t>DDD (CMST)</t>
  </si>
  <si>
    <t>Gennaio 2014</t>
  </si>
  <si>
    <t>Periodo di analisi:01/01/2014 - 31/01/2014</t>
  </si>
  <si>
    <t>Dati estrapolati da "Business Objects":13/02/2014</t>
  </si>
  <si>
    <t>GENNAIO</t>
  </si>
  <si>
    <t>Intervallo di analisi: 01/01/2014 - 31/01/2014</t>
  </si>
  <si>
    <t>GENNAIO 2014</t>
  </si>
  <si>
    <t>DETTAGLIO PRELIEVI PER STRUTTURA DI GENNAIO</t>
  </si>
  <si>
    <t>** Non conteggiate 20 prenotazioni per la Direzione Centrale della Salute</t>
  </si>
  <si>
    <t xml:space="preserve">* Il totale è comprensivo delle 13574 prenotazioni di prelievi (vedi dettaglio prelievi) </t>
  </si>
  <si>
    <t>*** I totali  ASS1 sportelli e ambulatori distretti non corrispondono alla prima tabella per la parametrizzazione dello sportello Distretto 2</t>
  </si>
  <si>
    <t>*** I totali  AOUTS di sportelli e referenti non corrispondono alla prima tabella per la parametrizzazione dello sportello Ragioneria Nordio (252 prenotazioni)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</si>
</sst>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u val="single"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>
        <color indexed="22"/>
      </right>
      <top>
        <color indexed="63"/>
      </top>
      <bottom style="medium">
        <color indexed="22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medium">
        <color indexed="22"/>
      </right>
      <top>
        <color indexed="63"/>
      </top>
      <bottom style="double"/>
    </border>
    <border>
      <left style="double"/>
      <right style="medium">
        <color indexed="22"/>
      </right>
      <top style="double"/>
      <bottom style="medium">
        <color indexed="22"/>
      </bottom>
    </border>
    <border>
      <left>
        <color indexed="63"/>
      </left>
      <right style="double"/>
      <top>
        <color indexed="63"/>
      </top>
      <bottom style="medium">
        <color indexed="22"/>
      </bottom>
    </border>
    <border>
      <left style="double"/>
      <right style="double"/>
      <top>
        <color indexed="63"/>
      </top>
      <bottom style="medium">
        <color indexed="22"/>
      </bottom>
    </border>
    <border>
      <left style="double"/>
      <right style="double"/>
      <top>
        <color indexed="63"/>
      </top>
      <bottom style="double"/>
    </border>
    <border>
      <left style="medium"/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double"/>
      <top style="double"/>
      <bottom style="medium">
        <color indexed="22"/>
      </bottom>
    </border>
    <border>
      <left>
        <color indexed="63"/>
      </left>
      <right style="medium">
        <color indexed="22"/>
      </right>
      <top style="double"/>
      <bottom style="medium">
        <color indexed="22"/>
      </bottom>
    </border>
    <border>
      <left style="double"/>
      <right style="double"/>
      <top style="double"/>
      <bottom style="medium">
        <color indexed="22"/>
      </bottom>
    </border>
    <border>
      <left style="double"/>
      <right style="double"/>
      <top style="double"/>
      <bottom style="double"/>
    </border>
    <border>
      <left style="double"/>
      <right style="double"/>
      <top style="medium">
        <color indexed="22"/>
      </top>
      <bottom style="double"/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>
        <color indexed="22"/>
      </top>
      <bottom style="medium">
        <color indexed="22"/>
      </bottom>
    </border>
    <border>
      <left style="medium"/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/>
    </border>
    <border>
      <left style="medium">
        <color indexed="22"/>
      </left>
      <right style="double"/>
      <top style="double"/>
      <bottom style="medium">
        <color indexed="22"/>
      </bottom>
    </border>
    <border>
      <left>
        <color indexed="63"/>
      </left>
      <right style="medium">
        <color indexed="22"/>
      </right>
      <top style="medium"/>
      <bottom style="medium">
        <color indexed="22"/>
      </bottom>
    </border>
    <border>
      <left style="medium"/>
      <right style="medium">
        <color indexed="22"/>
      </right>
      <top style="double"/>
      <bottom style="medium">
        <color indexed="22"/>
      </bottom>
    </border>
    <border>
      <left style="double"/>
      <right>
        <color indexed="63"/>
      </right>
      <top>
        <color indexed="63"/>
      </top>
      <bottom style="medium">
        <color indexed="22"/>
      </bottom>
    </border>
    <border>
      <left style="double"/>
      <right>
        <color indexed="63"/>
      </right>
      <top style="double"/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>
        <color indexed="22"/>
      </bottom>
    </border>
    <border>
      <left style="double"/>
      <right>
        <color indexed="63"/>
      </right>
      <top style="double"/>
      <bottom style="double"/>
    </border>
    <border>
      <left style="medium"/>
      <right style="medium">
        <color indexed="22"/>
      </right>
      <top style="medium">
        <color indexed="22"/>
      </top>
      <bottom style="double"/>
    </border>
    <border>
      <left>
        <color indexed="63"/>
      </left>
      <right style="medium">
        <color indexed="22"/>
      </right>
      <top style="medium"/>
      <bottom style="medium"/>
    </border>
    <border>
      <left style="medium"/>
      <right style="medium">
        <color indexed="22"/>
      </right>
      <top style="double"/>
      <bottom style="double"/>
    </border>
    <border>
      <left style="medium">
        <color indexed="22"/>
      </left>
      <right style="double"/>
      <top style="medium"/>
      <bottom style="double"/>
    </border>
    <border>
      <left>
        <color indexed="63"/>
      </left>
      <right style="medium">
        <color indexed="22"/>
      </right>
      <top>
        <color indexed="63"/>
      </top>
      <bottom style="medium"/>
    </border>
    <border>
      <left style="medium"/>
      <right style="medium">
        <color indexed="22"/>
      </right>
      <top>
        <color indexed="63"/>
      </top>
      <bottom style="double"/>
    </border>
    <border>
      <left style="medium">
        <color indexed="22"/>
      </left>
      <right style="double"/>
      <top>
        <color indexed="63"/>
      </top>
      <bottom style="medium">
        <color indexed="22"/>
      </bottom>
    </border>
    <border>
      <left style="medium">
        <color indexed="22"/>
      </left>
      <right style="double"/>
      <top style="medium">
        <color indexed="22"/>
      </top>
      <bottom style="double"/>
    </border>
    <border>
      <left style="double"/>
      <right style="medium">
        <color indexed="22"/>
      </right>
      <top style="medium">
        <color indexed="22"/>
      </top>
      <bottom style="double"/>
    </border>
    <border>
      <left>
        <color indexed="63"/>
      </left>
      <right style="double"/>
      <top style="medium">
        <color indexed="22"/>
      </top>
      <bottom style="medium">
        <color indexed="22"/>
      </bottom>
    </border>
    <border>
      <left style="medium"/>
      <right style="double">
        <color indexed="22"/>
      </right>
      <top style="double"/>
      <bottom style="medium">
        <color indexed="22"/>
      </bottom>
    </border>
    <border>
      <left style="medium"/>
      <right style="double">
        <color indexed="22"/>
      </right>
      <top>
        <color indexed="63"/>
      </top>
      <bottom style="medium">
        <color indexed="22"/>
      </bottom>
    </border>
    <border>
      <left style="medium"/>
      <right style="double">
        <color indexed="22"/>
      </right>
      <top style="medium">
        <color indexed="22"/>
      </top>
      <bottom style="medium">
        <color indexed="22"/>
      </bottom>
    </border>
    <border>
      <left style="medium"/>
      <right style="double">
        <color indexed="22"/>
      </right>
      <top style="medium">
        <color indexed="22"/>
      </top>
      <bottom style="double"/>
    </border>
    <border>
      <left style="medium"/>
      <right style="double">
        <color indexed="22"/>
      </right>
      <top style="double"/>
      <bottom style="double"/>
    </border>
    <border>
      <left style="medium"/>
      <right style="double">
        <color indexed="22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22"/>
      </left>
      <right style="double">
        <color indexed="22"/>
      </right>
      <top style="double"/>
      <bottom>
        <color indexed="63"/>
      </bottom>
    </border>
    <border>
      <left style="medium">
        <color indexed="22"/>
      </left>
      <right style="medium">
        <color indexed="22"/>
      </right>
      <top style="double"/>
      <bottom>
        <color indexed="63"/>
      </bottom>
    </border>
    <border>
      <left style="double"/>
      <right style="medium">
        <color indexed="22"/>
      </right>
      <top style="double"/>
      <bottom>
        <color indexed="63"/>
      </bottom>
    </border>
    <border>
      <left style="medium">
        <color indexed="22"/>
      </left>
      <right style="double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double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double"/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double"/>
      <right style="medium"/>
      <top style="medium">
        <color indexed="22"/>
      </top>
      <bottom style="medium">
        <color indexed="22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double"/>
    </border>
    <border>
      <left style="medium">
        <color indexed="22"/>
      </left>
      <right style="double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7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textRotation="90" wrapText="1"/>
    </xf>
    <xf numFmtId="0" fontId="1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0" fontId="12" fillId="0" borderId="0" xfId="15" applyFont="1" applyAlignment="1">
      <alignment/>
    </xf>
    <xf numFmtId="0" fontId="12" fillId="0" borderId="9" xfId="15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15" xfId="0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0" fillId="0" borderId="21" xfId="0" applyFont="1" applyBorder="1" applyAlignment="1">
      <alignment/>
    </xf>
    <xf numFmtId="3" fontId="0" fillId="0" borderId="2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2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3" borderId="23" xfId="0" applyNumberFormat="1" applyFont="1" applyFill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14" fillId="0" borderId="30" xfId="0" applyNumberFormat="1" applyFont="1" applyBorder="1" applyAlignment="1">
      <alignment horizontal="right"/>
    </xf>
    <xf numFmtId="3" fontId="8" fillId="3" borderId="30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3" fontId="0" fillId="0" borderId="31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34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0" fillId="3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3" borderId="0" xfId="0" applyNumberFormat="1" applyFont="1" applyFill="1" applyBorder="1" applyAlignment="1">
      <alignment horizontal="right"/>
    </xf>
    <xf numFmtId="3" fontId="0" fillId="0" borderId="35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17" fillId="4" borderId="36" xfId="0" applyFont="1" applyFill="1" applyBorder="1" applyAlignment="1">
      <alignment vertical="center" wrapText="1"/>
    </xf>
    <xf numFmtId="3" fontId="4" fillId="4" borderId="37" xfId="0" applyNumberFormat="1" applyFont="1" applyFill="1" applyBorder="1" applyAlignment="1">
      <alignment horizontal="center" textRotation="90" wrapText="1"/>
    </xf>
    <xf numFmtId="3" fontId="4" fillId="4" borderId="1" xfId="0" applyNumberFormat="1" applyFont="1" applyFill="1" applyBorder="1" applyAlignment="1">
      <alignment horizontal="center" textRotation="90" wrapText="1"/>
    </xf>
    <xf numFmtId="0" fontId="4" fillId="4" borderId="1" xfId="0" applyFont="1" applyFill="1" applyBorder="1" applyAlignment="1">
      <alignment horizontal="center" textRotation="90" wrapText="1"/>
    </xf>
    <xf numFmtId="0" fontId="4" fillId="4" borderId="38" xfId="0" applyFont="1" applyFill="1" applyBorder="1" applyAlignment="1">
      <alignment horizontal="center" textRotation="90" wrapText="1"/>
    </xf>
    <xf numFmtId="0" fontId="4" fillId="4" borderId="39" xfId="0" applyFont="1" applyFill="1" applyBorder="1" applyAlignment="1">
      <alignment horizontal="center" textRotation="90" wrapText="1"/>
    </xf>
    <xf numFmtId="3" fontId="14" fillId="0" borderId="40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2" xfId="0" applyNumberFormat="1" applyFont="1" applyBorder="1" applyAlignment="1">
      <alignment horizontal="right"/>
    </xf>
    <xf numFmtId="3" fontId="0" fillId="0" borderId="43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3" fontId="0" fillId="3" borderId="42" xfId="0" applyNumberFormat="1" applyFont="1" applyFill="1" applyBorder="1" applyAlignment="1">
      <alignment horizontal="right"/>
    </xf>
    <xf numFmtId="3" fontId="0" fillId="3" borderId="43" xfId="0" applyNumberFormat="1" applyFont="1" applyFill="1" applyBorder="1" applyAlignment="1">
      <alignment horizontal="right"/>
    </xf>
    <xf numFmtId="3" fontId="0" fillId="0" borderId="45" xfId="0" applyNumberFormat="1" applyFont="1" applyBorder="1" applyAlignment="1">
      <alignment horizontal="right"/>
    </xf>
    <xf numFmtId="3" fontId="0" fillId="0" borderId="46" xfId="0" applyNumberFormat="1" applyFont="1" applyBorder="1" applyAlignment="1">
      <alignment/>
    </xf>
    <xf numFmtId="3" fontId="0" fillId="3" borderId="31" xfId="0" applyNumberFormat="1" applyFont="1" applyFill="1" applyBorder="1" applyAlignment="1">
      <alignment/>
    </xf>
    <xf numFmtId="3" fontId="0" fillId="0" borderId="47" xfId="0" applyNumberFormat="1" applyFont="1" applyBorder="1" applyAlignment="1">
      <alignment horizontal="right"/>
    </xf>
    <xf numFmtId="0" fontId="0" fillId="0" borderId="48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49" xfId="0" applyFont="1" applyBorder="1" applyAlignment="1">
      <alignment/>
    </xf>
    <xf numFmtId="0" fontId="14" fillId="0" borderId="19" xfId="0" applyFont="1" applyBorder="1" applyAlignment="1">
      <alignment/>
    </xf>
    <xf numFmtId="3" fontId="0" fillId="0" borderId="50" xfId="0" applyNumberFormat="1" applyFont="1" applyBorder="1" applyAlignment="1">
      <alignment horizontal="right"/>
    </xf>
    <xf numFmtId="0" fontId="0" fillId="0" borderId="51" xfId="0" applyFont="1" applyBorder="1" applyAlignment="1">
      <alignment/>
    </xf>
    <xf numFmtId="3" fontId="14" fillId="0" borderId="52" xfId="0" applyNumberFormat="1" applyFont="1" applyBorder="1" applyAlignment="1">
      <alignment horizontal="right"/>
    </xf>
    <xf numFmtId="3" fontId="0" fillId="0" borderId="53" xfId="0" applyNumberFormat="1" applyFon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Font="1" applyBorder="1" applyAlignment="1">
      <alignment horizontal="right"/>
    </xf>
    <xf numFmtId="3" fontId="0" fillId="0" borderId="56" xfId="0" applyNumberFormat="1" applyFont="1" applyBorder="1" applyAlignment="1">
      <alignment/>
    </xf>
    <xf numFmtId="3" fontId="0" fillId="0" borderId="57" xfId="0" applyNumberFormat="1" applyFont="1" applyBorder="1" applyAlignment="1">
      <alignment horizontal="right"/>
    </xf>
    <xf numFmtId="3" fontId="0" fillId="3" borderId="45" xfId="0" applyNumberFormat="1" applyFont="1" applyFill="1" applyBorder="1" applyAlignment="1">
      <alignment horizontal="right"/>
    </xf>
    <xf numFmtId="3" fontId="0" fillId="3" borderId="58" xfId="0" applyNumberFormat="1" applyFont="1" applyFill="1" applyBorder="1" applyAlignment="1">
      <alignment horizontal="right"/>
    </xf>
    <xf numFmtId="3" fontId="14" fillId="0" borderId="59" xfId="0" applyNumberFormat="1" applyFont="1" applyBorder="1" applyAlignment="1">
      <alignment horizontal="right"/>
    </xf>
    <xf numFmtId="3" fontId="14" fillId="0" borderId="60" xfId="0" applyNumberFormat="1" applyFont="1" applyBorder="1" applyAlignment="1">
      <alignment horizontal="right"/>
    </xf>
    <xf numFmtId="3" fontId="14" fillId="0" borderId="33" xfId="0" applyNumberFormat="1" applyFont="1" applyBorder="1" applyAlignment="1">
      <alignment/>
    </xf>
    <xf numFmtId="3" fontId="14" fillId="0" borderId="61" xfId="0" applyNumberFormat="1" applyFont="1" applyBorder="1" applyAlignment="1">
      <alignment/>
    </xf>
    <xf numFmtId="0" fontId="8" fillId="0" borderId="48" xfId="0" applyFont="1" applyBorder="1" applyAlignment="1">
      <alignment/>
    </xf>
    <xf numFmtId="3" fontId="0" fillId="0" borderId="62" xfId="0" applyNumberFormat="1" applyFont="1" applyBorder="1" applyAlignment="1">
      <alignment horizontal="right"/>
    </xf>
    <xf numFmtId="3" fontId="0" fillId="0" borderId="63" xfId="0" applyNumberFormat="1" applyFont="1" applyBorder="1" applyAlignment="1">
      <alignment horizontal="right"/>
    </xf>
    <xf numFmtId="3" fontId="0" fillId="0" borderId="64" xfId="0" applyNumberFormat="1" applyFont="1" applyBorder="1" applyAlignment="1">
      <alignment horizontal="right"/>
    </xf>
    <xf numFmtId="3" fontId="14" fillId="0" borderId="65" xfId="0" applyNumberFormat="1" applyFont="1" applyBorder="1" applyAlignment="1">
      <alignment horizontal="right"/>
    </xf>
    <xf numFmtId="3" fontId="0" fillId="0" borderId="66" xfId="0" applyNumberFormat="1" applyBorder="1" applyAlignment="1">
      <alignment/>
    </xf>
    <xf numFmtId="3" fontId="0" fillId="0" borderId="67" xfId="0" applyNumberFormat="1" applyFont="1" applyBorder="1" applyAlignment="1">
      <alignment horizontal="right"/>
    </xf>
    <xf numFmtId="3" fontId="14" fillId="0" borderId="67" xfId="0" applyNumberFormat="1" applyFont="1" applyBorder="1" applyAlignment="1">
      <alignment horizontal="right"/>
    </xf>
    <xf numFmtId="3" fontId="0" fillId="0" borderId="64" xfId="0" applyNumberFormat="1" applyBorder="1" applyAlignment="1">
      <alignment/>
    </xf>
    <xf numFmtId="3" fontId="14" fillId="0" borderId="64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8" fillId="2" borderId="1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textRotation="90" wrapText="1"/>
    </xf>
    <xf numFmtId="0" fontId="6" fillId="2" borderId="1" xfId="0" applyFont="1" applyFill="1" applyBorder="1" applyAlignment="1">
      <alignment textRotation="90" wrapText="1"/>
    </xf>
    <xf numFmtId="0" fontId="6" fillId="2" borderId="2" xfId="0" applyFont="1" applyFill="1" applyBorder="1" applyAlignment="1">
      <alignment textRotation="90" wrapText="1"/>
    </xf>
    <xf numFmtId="0" fontId="6" fillId="2" borderId="14" xfId="0" applyFont="1" applyFill="1" applyBorder="1" applyAlignment="1">
      <alignment horizontal="center" textRotation="90" wrapText="1"/>
    </xf>
    <xf numFmtId="3" fontId="5" fillId="0" borderId="68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68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4" fillId="0" borderId="9" xfId="0" applyFont="1" applyBorder="1" applyAlignment="1">
      <alignment/>
    </xf>
    <xf numFmtId="0" fontId="4" fillId="0" borderId="69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0" fontId="6" fillId="2" borderId="70" xfId="0" applyFont="1" applyFill="1" applyBorder="1" applyAlignment="1">
      <alignment vertical="center"/>
    </xf>
    <xf numFmtId="0" fontId="4" fillId="2" borderId="71" xfId="0" applyFont="1" applyFill="1" applyBorder="1" applyAlignment="1">
      <alignment horizontal="center" vertical="center" wrapText="1"/>
    </xf>
    <xf numFmtId="0" fontId="4" fillId="2" borderId="71" xfId="0" applyFont="1" applyFill="1" applyBorder="1" applyAlignment="1">
      <alignment vertical="center"/>
    </xf>
    <xf numFmtId="0" fontId="4" fillId="5" borderId="71" xfId="0" applyFont="1" applyFill="1" applyBorder="1" applyAlignment="1">
      <alignment horizontal="center" vertical="center" wrapText="1"/>
    </xf>
    <xf numFmtId="0" fontId="4" fillId="2" borderId="71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73" xfId="0" applyFont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/>
    </xf>
    <xf numFmtId="3" fontId="0" fillId="5" borderId="11" xfId="0" applyNumberFormat="1" applyFont="1" applyFill="1" applyBorder="1" applyAlignment="1">
      <alignment/>
    </xf>
    <xf numFmtId="2" fontId="0" fillId="0" borderId="74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3" fontId="0" fillId="0" borderId="11" xfId="0" applyNumberFormat="1" applyFont="1" applyBorder="1" applyAlignment="1" quotePrefix="1">
      <alignment horizontal="right"/>
    </xf>
    <xf numFmtId="0" fontId="8" fillId="0" borderId="75" xfId="0" applyFont="1" applyBorder="1" applyAlignment="1">
      <alignment/>
    </xf>
    <xf numFmtId="3" fontId="8" fillId="0" borderId="76" xfId="0" applyNumberFormat="1" applyFont="1" applyBorder="1" applyAlignment="1">
      <alignment horizontal="right"/>
    </xf>
    <xf numFmtId="3" fontId="8" fillId="0" borderId="76" xfId="0" applyNumberFormat="1" applyFont="1" applyBorder="1" applyAlignment="1">
      <alignment/>
    </xf>
    <xf numFmtId="3" fontId="8" fillId="5" borderId="76" xfId="0" applyNumberFormat="1" applyFont="1" applyFill="1" applyBorder="1" applyAlignment="1">
      <alignment/>
    </xf>
    <xf numFmtId="2" fontId="8" fillId="0" borderId="77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4" fillId="4" borderId="2" xfId="0" applyFont="1" applyFill="1" applyBorder="1" applyAlignment="1">
      <alignment horizontal="center" textRotation="90" wrapText="1"/>
    </xf>
    <xf numFmtId="0" fontId="1" fillId="0" borderId="14" xfId="0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0" fontId="13" fillId="6" borderId="78" xfId="0" applyFont="1" applyFill="1" applyBorder="1" applyAlignment="1">
      <alignment horizontal="center" vertical="center"/>
    </xf>
    <xf numFmtId="0" fontId="13" fillId="6" borderId="79" xfId="0" applyFont="1" applyFill="1" applyBorder="1" applyAlignment="1">
      <alignment horizontal="center" vertical="center"/>
    </xf>
    <xf numFmtId="0" fontId="13" fillId="6" borderId="80" xfId="0" applyFont="1" applyFill="1" applyBorder="1" applyAlignment="1">
      <alignment horizontal="center" vertical="center" wrapText="1"/>
    </xf>
    <xf numFmtId="0" fontId="8" fillId="7" borderId="81" xfId="0" applyFont="1" applyFill="1" applyBorder="1" applyAlignment="1">
      <alignment horizontal="center" vertical="center"/>
    </xf>
    <xf numFmtId="0" fontId="8" fillId="7" borderId="82" xfId="0" applyFont="1" applyFill="1" applyBorder="1" applyAlignment="1">
      <alignment horizontal="center" vertical="center"/>
    </xf>
    <xf numFmtId="0" fontId="8" fillId="6" borderId="83" xfId="0" applyFont="1" applyFill="1" applyBorder="1" applyAlignment="1">
      <alignment horizontal="center" vertical="center"/>
    </xf>
    <xf numFmtId="0" fontId="8" fillId="7" borderId="39" xfId="0" applyFont="1" applyFill="1" applyBorder="1" applyAlignment="1">
      <alignment horizontal="center" vertical="center"/>
    </xf>
    <xf numFmtId="3" fontId="0" fillId="0" borderId="84" xfId="0" applyNumberFormat="1" applyFont="1" applyBorder="1" applyAlignment="1">
      <alignment horizontal="right"/>
    </xf>
    <xf numFmtId="3" fontId="0" fillId="3" borderId="85" xfId="0" applyNumberFormat="1" applyFont="1" applyFill="1" applyBorder="1" applyAlignment="1">
      <alignment/>
    </xf>
    <xf numFmtId="3" fontId="0" fillId="0" borderId="86" xfId="0" applyNumberFormat="1" applyFont="1" applyBorder="1" applyAlignment="1">
      <alignment horizontal="right"/>
    </xf>
    <xf numFmtId="3" fontId="0" fillId="3" borderId="87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88" xfId="0" applyNumberFormat="1" applyFont="1" applyBorder="1" applyAlignment="1">
      <alignment/>
    </xf>
    <xf numFmtId="3" fontId="0" fillId="0" borderId="89" xfId="0" applyNumberFormat="1" applyFont="1" applyFill="1" applyBorder="1" applyAlignment="1">
      <alignment horizontal="right"/>
    </xf>
    <xf numFmtId="3" fontId="0" fillId="0" borderId="90" xfId="0" applyNumberFormat="1" applyFont="1" applyBorder="1" applyAlignment="1">
      <alignment/>
    </xf>
    <xf numFmtId="3" fontId="14" fillId="0" borderId="34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3" fontId="14" fillId="0" borderId="9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92" xfId="0" applyNumberFormat="1" applyFont="1" applyBorder="1" applyAlignment="1">
      <alignment horizontal="right"/>
    </xf>
    <xf numFmtId="3" fontId="5" fillId="0" borderId="12" xfId="0" applyNumberFormat="1" applyFont="1" applyFill="1" applyBorder="1" applyAlignment="1" quotePrefix="1">
      <alignment/>
    </xf>
    <xf numFmtId="3" fontId="5" fillId="0" borderId="12" xfId="0" applyNumberFormat="1" applyFont="1" applyFill="1" applyBorder="1" applyAlignment="1" quotePrefix="1">
      <alignment horizontal="right"/>
    </xf>
    <xf numFmtId="3" fontId="5" fillId="0" borderId="15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0" fontId="5" fillId="0" borderId="6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9" xfId="0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74" xfId="0" applyNumberFormat="1" applyFont="1" applyBorder="1" applyAlignment="1">
      <alignment/>
    </xf>
    <xf numFmtId="0" fontId="5" fillId="0" borderId="93" xfId="0" applyFont="1" applyBorder="1" applyAlignment="1">
      <alignment/>
    </xf>
    <xf numFmtId="0" fontId="5" fillId="0" borderId="94" xfId="0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95" xfId="0" applyNumberFormat="1" applyFont="1" applyBorder="1" applyAlignment="1">
      <alignment/>
    </xf>
    <xf numFmtId="0" fontId="5" fillId="0" borderId="76" xfId="0" applyFont="1" applyBorder="1" applyAlignment="1">
      <alignment/>
    </xf>
    <xf numFmtId="0" fontId="5" fillId="0" borderId="96" xfId="0" applyFont="1" applyBorder="1" applyAlignment="1">
      <alignment/>
    </xf>
    <xf numFmtId="3" fontId="5" fillId="0" borderId="69" xfId="0" applyNumberFormat="1" applyFont="1" applyFill="1" applyBorder="1" applyAlignment="1">
      <alignment/>
    </xf>
    <xf numFmtId="3" fontId="5" fillId="0" borderId="97" xfId="0" applyNumberFormat="1" applyFont="1" applyFill="1" applyBorder="1" applyAlignment="1">
      <alignment horizontal="right"/>
    </xf>
    <xf numFmtId="3" fontId="5" fillId="0" borderId="98" xfId="0" applyNumberFormat="1" applyFont="1" applyFill="1" applyBorder="1" applyAlignment="1">
      <alignment horizontal="right"/>
    </xf>
    <xf numFmtId="3" fontId="5" fillId="0" borderId="99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/>
    </xf>
    <xf numFmtId="3" fontId="5" fillId="0" borderId="68" xfId="0" applyNumberFormat="1" applyFont="1" applyFill="1" applyBorder="1" applyAlignment="1">
      <alignment/>
    </xf>
    <xf numFmtId="0" fontId="5" fillId="0" borderId="68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15" applyFont="1" applyAlignment="1">
      <alignment/>
    </xf>
    <xf numFmtId="0" fontId="7" fillId="0" borderId="0" xfId="0" applyFont="1" applyFill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49" fontId="15" fillId="2" borderId="4" xfId="0" applyNumberFormat="1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center"/>
    </xf>
    <xf numFmtId="49" fontId="15" fillId="2" borderId="5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100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13" fillId="8" borderId="79" xfId="0" applyFont="1" applyFill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13" fillId="6" borderId="79" xfId="0" applyFont="1" applyFill="1" applyBorder="1" applyAlignment="1">
      <alignment horizontal="center" vertical="center"/>
    </xf>
    <xf numFmtId="0" fontId="13" fillId="8" borderId="80" xfId="0" applyFont="1" applyFill="1" applyBorder="1" applyAlignment="1">
      <alignment horizontal="center" vertical="center" wrapText="1"/>
    </xf>
    <xf numFmtId="0" fontId="13" fillId="8" borderId="20" xfId="0" applyFont="1" applyFill="1" applyBorder="1" applyAlignment="1">
      <alignment horizontal="center" vertical="center" wrapText="1"/>
    </xf>
    <xf numFmtId="0" fontId="13" fillId="8" borderId="101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/>
    </xf>
    <xf numFmtId="0" fontId="8" fillId="3" borderId="103" xfId="0" applyFont="1" applyFill="1" applyBorder="1" applyAlignment="1">
      <alignment horizontal="center" vertical="center"/>
    </xf>
    <xf numFmtId="0" fontId="8" fillId="3" borderId="104" xfId="0" applyFont="1" applyFill="1" applyBorder="1" applyAlignment="1">
      <alignment horizontal="center" vertical="center"/>
    </xf>
    <xf numFmtId="0" fontId="8" fillId="3" borderId="105" xfId="0" applyFont="1" applyFill="1" applyBorder="1" applyAlignment="1">
      <alignment horizontal="center" vertical="center"/>
    </xf>
    <xf numFmtId="0" fontId="8" fillId="3" borderId="106" xfId="0" applyFont="1" applyFill="1" applyBorder="1" applyAlignment="1">
      <alignment horizontal="center" vertical="center"/>
    </xf>
    <xf numFmtId="0" fontId="8" fillId="8" borderId="83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13" fillId="6" borderId="80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6" borderId="101" xfId="0" applyFont="1" applyFill="1" applyBorder="1" applyAlignment="1">
      <alignment horizontal="center" vertical="center"/>
    </xf>
    <xf numFmtId="0" fontId="8" fillId="7" borderId="81" xfId="0" applyFont="1" applyFill="1" applyBorder="1" applyAlignment="1">
      <alignment horizontal="center" vertical="center"/>
    </xf>
    <xf numFmtId="0" fontId="8" fillId="7" borderId="102" xfId="0" applyFont="1" applyFill="1" applyBorder="1" applyAlignment="1">
      <alignment horizontal="center" vertical="center"/>
    </xf>
    <xf numFmtId="0" fontId="8" fillId="7" borderId="82" xfId="0" applyFont="1" applyFill="1" applyBorder="1" applyAlignment="1">
      <alignment horizontal="center" vertical="center"/>
    </xf>
    <xf numFmtId="0" fontId="8" fillId="7" borderId="107" xfId="0" applyFont="1" applyFill="1" applyBorder="1" applyAlignment="1">
      <alignment horizontal="center" vertical="center"/>
    </xf>
    <xf numFmtId="0" fontId="8" fillId="7" borderId="105" xfId="0" applyFont="1" applyFill="1" applyBorder="1" applyAlignment="1">
      <alignment horizontal="center" vertical="center"/>
    </xf>
    <xf numFmtId="0" fontId="8" fillId="7" borderId="106" xfId="0" applyFont="1" applyFill="1" applyBorder="1" applyAlignment="1">
      <alignment horizontal="center" vertical="center"/>
    </xf>
    <xf numFmtId="0" fontId="8" fillId="6" borderId="83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8" fillId="3" borderId="82" xfId="0" applyFont="1" applyFill="1" applyBorder="1" applyAlignment="1">
      <alignment horizontal="center" vertical="center"/>
    </xf>
    <xf numFmtId="0" fontId="8" fillId="3" borderId="107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704850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0</xdr:rowOff>
    </xdr:from>
    <xdr:to>
      <xdr:col>15</xdr:col>
      <xdr:colOff>495300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704850</xdr:colOff>
      <xdr:row>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171450</xdr:rowOff>
    </xdr:from>
    <xdr:to>
      <xdr:col>15</xdr:col>
      <xdr:colOff>495300</xdr:colOff>
      <xdr:row>2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1450"/>
          <a:ext cx="790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75" zoomScaleNormal="75" workbookViewId="0" topLeftCell="A1">
      <selection activeCell="A1" sqref="A1:Q1"/>
    </sheetView>
  </sheetViews>
  <sheetFormatPr defaultColWidth="9.140625" defaultRowHeight="12.75"/>
  <cols>
    <col min="1" max="1" width="13.00390625" style="0" customWidth="1"/>
    <col min="2" max="2" width="11.28125" style="0" customWidth="1"/>
    <col min="16" max="16" width="9.00390625" style="0" customWidth="1"/>
    <col min="17" max="17" width="0.13671875" style="0" customWidth="1"/>
    <col min="18" max="18" width="9.140625" style="0" hidden="1" customWidth="1"/>
  </cols>
  <sheetData>
    <row r="1" spans="1:17" s="5" customFormat="1" ht="18">
      <c r="A1" s="233"/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</row>
    <row r="2" spans="1:17" s="5" customFormat="1" ht="18">
      <c r="A2" s="233" t="s">
        <v>12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</row>
    <row r="3" spans="1:17" s="5" customFormat="1" ht="18">
      <c r="A3" s="233" t="s">
        <v>13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</row>
    <row r="4" spans="1:17" s="5" customFormat="1" ht="18">
      <c r="A4" s="233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</row>
    <row r="5" spans="1:17" s="5" customFormat="1" ht="18.75">
      <c r="A5" s="231" t="s">
        <v>14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</row>
    <row r="6" spans="1:17" s="5" customFormat="1" ht="18.75" thickBot="1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</row>
    <row r="7" spans="1:17" s="5" customFormat="1" ht="18">
      <c r="A7" s="235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7"/>
    </row>
    <row r="8" spans="1:17" s="5" customFormat="1" ht="18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</row>
    <row r="9" spans="1:17" s="5" customFormat="1" ht="18">
      <c r="A9" s="219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1"/>
    </row>
    <row r="10" spans="1:17" s="5" customFormat="1" ht="45">
      <c r="A10" s="225" t="s">
        <v>15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7"/>
    </row>
    <row r="11" spans="1:17" s="5" customFormat="1" ht="45">
      <c r="A11" s="225" t="s">
        <v>16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7"/>
    </row>
    <row r="12" spans="1:17" s="5" customFormat="1" ht="45">
      <c r="A12" s="225" t="s">
        <v>17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7"/>
    </row>
    <row r="13" spans="1:17" s="5" customFormat="1" ht="30">
      <c r="A13" s="228"/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30"/>
    </row>
    <row r="14" spans="1:17" s="5" customFormat="1" ht="45">
      <c r="A14" s="216" t="s">
        <v>176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8"/>
    </row>
    <row r="15" spans="1:17" s="5" customFormat="1" ht="18">
      <c r="A15" s="219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1"/>
    </row>
    <row r="16" spans="1:17" s="5" customFormat="1" ht="18">
      <c r="A16" s="222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4"/>
    </row>
    <row r="17" spans="1:17" s="5" customFormat="1" ht="18">
      <c r="A17" s="222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4"/>
    </row>
    <row r="18" spans="1:17" s="5" customFormat="1" ht="20.25">
      <c r="A18" s="206" t="s">
        <v>18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8"/>
    </row>
    <row r="19" spans="1:17" s="5" customFormat="1" ht="20.25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1"/>
    </row>
    <row r="20" spans="1:17" s="5" customFormat="1" ht="20.25">
      <c r="A20" s="213" t="s">
        <v>177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5"/>
    </row>
    <row r="21" spans="1:17" s="5" customFormat="1" ht="20.25">
      <c r="A21" s="206" t="s">
        <v>178</v>
      </c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8"/>
    </row>
    <row r="22" spans="1:17" s="5" customFormat="1" ht="20.25">
      <c r="A22" s="206" t="s">
        <v>173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8"/>
    </row>
    <row r="23" spans="1:17" s="5" customFormat="1" ht="20.25">
      <c r="A23" s="206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8"/>
    </row>
    <row r="24" spans="1:17" s="5" customFormat="1" ht="20.25">
      <c r="A24" s="209"/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1"/>
    </row>
    <row r="25" spans="1:17" s="5" customFormat="1" ht="21" thickBo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</row>
    <row r="26" spans="1:17" s="5" customFormat="1" ht="18">
      <c r="A26" s="205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</row>
    <row r="27" spans="1:17" s="5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</sheetData>
  <mergeCells count="23">
    <mergeCell ref="A1:Q1"/>
    <mergeCell ref="A2:Q2"/>
    <mergeCell ref="A3:Q3"/>
    <mergeCell ref="A4:Q4"/>
    <mergeCell ref="A5:Q5"/>
    <mergeCell ref="A6:Q6"/>
    <mergeCell ref="A7:Q7"/>
    <mergeCell ref="A9:Q9"/>
    <mergeCell ref="A10:Q10"/>
    <mergeCell ref="A11:Q11"/>
    <mergeCell ref="A12:Q12"/>
    <mergeCell ref="A13:Q13"/>
    <mergeCell ref="A14:Q14"/>
    <mergeCell ref="A15:Q15"/>
    <mergeCell ref="A16:Q16"/>
    <mergeCell ref="A17:Q17"/>
    <mergeCell ref="A23:Q23"/>
    <mergeCell ref="A24:Q24"/>
    <mergeCell ref="A26:Q26"/>
    <mergeCell ref="A18:Q18"/>
    <mergeCell ref="A20:Q20"/>
    <mergeCell ref="A21:Q21"/>
    <mergeCell ref="A22:Q22"/>
  </mergeCells>
  <printOptions/>
  <pageMargins left="0.75" right="0.75" top="1" bottom="1" header="0.5" footer="0.5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A1" sqref="A1"/>
    </sheetView>
  </sheetViews>
  <sheetFormatPr defaultColWidth="9.140625" defaultRowHeight="12.75"/>
  <cols>
    <col min="1" max="1" width="23.57421875" style="0" customWidth="1"/>
    <col min="2" max="2" width="14.421875" style="0" customWidth="1"/>
    <col min="3" max="3" width="16.140625" style="0" customWidth="1"/>
    <col min="4" max="4" width="17.421875" style="178" customWidth="1"/>
    <col min="5" max="5" width="9.57421875" style="0" customWidth="1"/>
    <col min="6" max="6" width="13.28125" style="0" customWidth="1"/>
    <col min="7" max="7" width="9.8515625" style="0" customWidth="1"/>
  </cols>
  <sheetData>
    <row r="1" ht="12.75">
      <c r="A1" s="67" t="s">
        <v>179</v>
      </c>
    </row>
    <row r="3" ht="13.5" thickBot="1"/>
    <row r="4" spans="1:7" ht="27.75" customHeight="1" thickBot="1" thickTop="1">
      <c r="A4" s="161" t="s">
        <v>30</v>
      </c>
      <c r="B4" s="160" t="s">
        <v>31</v>
      </c>
      <c r="C4" s="159" t="s">
        <v>76</v>
      </c>
      <c r="D4" s="162" t="s">
        <v>77</v>
      </c>
      <c r="E4" s="165" t="s">
        <v>34</v>
      </c>
      <c r="F4" s="163" t="s">
        <v>32</v>
      </c>
      <c r="G4" s="164" t="s">
        <v>33</v>
      </c>
    </row>
    <row r="5" spans="1:7" ht="14.25" thickBot="1" thickTop="1">
      <c r="A5" s="89" t="s">
        <v>35</v>
      </c>
      <c r="B5" s="86">
        <v>18663</v>
      </c>
      <c r="C5" s="106">
        <v>4</v>
      </c>
      <c r="D5" s="42"/>
      <c r="E5" s="84">
        <v>3130</v>
      </c>
      <c r="F5" s="76">
        <v>618</v>
      </c>
      <c r="G5" s="45">
        <v>3386</v>
      </c>
    </row>
    <row r="6" spans="1:10" ht="13.5" thickBot="1">
      <c r="A6" s="87" t="s">
        <v>38</v>
      </c>
      <c r="B6" s="41">
        <v>4382</v>
      </c>
      <c r="C6" s="107">
        <v>4912</v>
      </c>
      <c r="D6" s="36">
        <v>3884</v>
      </c>
      <c r="E6" s="52">
        <v>1209</v>
      </c>
      <c r="F6" s="77">
        <v>6692</v>
      </c>
      <c r="G6" s="38">
        <v>6817</v>
      </c>
      <c r="H6" s="170"/>
      <c r="I6" s="37"/>
      <c r="J6" s="203"/>
    </row>
    <row r="7" spans="1:10" ht="13.5" thickBot="1">
      <c r="A7" s="87" t="s">
        <v>36</v>
      </c>
      <c r="B7" s="41">
        <v>2691</v>
      </c>
      <c r="C7" s="107">
        <v>1054</v>
      </c>
      <c r="D7" s="36">
        <v>909</v>
      </c>
      <c r="E7" s="52">
        <v>725</v>
      </c>
      <c r="F7" s="77">
        <v>1867</v>
      </c>
      <c r="G7" s="38">
        <v>3505</v>
      </c>
      <c r="H7" s="170"/>
      <c r="I7" s="37"/>
      <c r="J7" s="203"/>
    </row>
    <row r="8" spans="1:10" ht="13.5" thickBot="1">
      <c r="A8" s="87" t="s">
        <v>37</v>
      </c>
      <c r="B8" s="41">
        <v>3427</v>
      </c>
      <c r="C8" s="107">
        <v>2913</v>
      </c>
      <c r="D8" s="36">
        <v>1353</v>
      </c>
      <c r="E8" s="52">
        <v>489</v>
      </c>
      <c r="F8" s="77">
        <v>1173</v>
      </c>
      <c r="G8" s="38">
        <v>5544</v>
      </c>
      <c r="H8" s="170"/>
      <c r="I8" s="37"/>
      <c r="J8" s="203"/>
    </row>
    <row r="9" spans="1:10" ht="13.5" thickBot="1">
      <c r="A9" s="87" t="s">
        <v>67</v>
      </c>
      <c r="B9" s="41">
        <v>1038</v>
      </c>
      <c r="C9" s="107"/>
      <c r="D9" s="36"/>
      <c r="E9" s="52">
        <v>252</v>
      </c>
      <c r="F9" s="77">
        <v>947</v>
      </c>
      <c r="G9" s="38">
        <v>274</v>
      </c>
      <c r="H9" s="170"/>
      <c r="I9" s="37"/>
      <c r="J9" s="203"/>
    </row>
    <row r="10" spans="1:10" ht="13.5" thickBot="1">
      <c r="A10" s="87" t="s">
        <v>40</v>
      </c>
      <c r="B10" s="41">
        <v>1340</v>
      </c>
      <c r="C10" s="107">
        <v>1131</v>
      </c>
      <c r="D10" s="36">
        <v>1015</v>
      </c>
      <c r="E10" s="52">
        <v>308</v>
      </c>
      <c r="F10" s="77">
        <v>387</v>
      </c>
      <c r="G10" s="38">
        <v>760</v>
      </c>
      <c r="H10" s="170"/>
      <c r="I10" s="37"/>
      <c r="J10" s="203"/>
    </row>
    <row r="11" spans="1:10" ht="13.5" thickBot="1">
      <c r="A11" s="87" t="s">
        <v>69</v>
      </c>
      <c r="B11" s="41">
        <v>0</v>
      </c>
      <c r="C11" s="107"/>
      <c r="D11" s="36"/>
      <c r="E11" s="85"/>
      <c r="F11" s="77"/>
      <c r="G11" s="38"/>
      <c r="I11" s="37"/>
      <c r="J11" s="203"/>
    </row>
    <row r="12" spans="1:10" ht="13.5" thickBot="1">
      <c r="A12" s="87" t="s">
        <v>45</v>
      </c>
      <c r="B12" s="41">
        <v>208</v>
      </c>
      <c r="C12" s="107">
        <v>399</v>
      </c>
      <c r="D12" s="36">
        <v>362</v>
      </c>
      <c r="E12" s="52">
        <v>52</v>
      </c>
      <c r="F12" s="77">
        <v>62</v>
      </c>
      <c r="G12" s="38">
        <v>206</v>
      </c>
      <c r="H12" s="170"/>
      <c r="I12" s="37"/>
      <c r="J12" s="203"/>
    </row>
    <row r="13" spans="1:10" ht="13.5" thickBot="1">
      <c r="A13" s="87" t="s">
        <v>46</v>
      </c>
      <c r="B13" s="41">
        <v>73</v>
      </c>
      <c r="C13" s="107">
        <v>1</v>
      </c>
      <c r="D13" s="36"/>
      <c r="E13" s="52">
        <v>13</v>
      </c>
      <c r="F13" s="77">
        <v>164</v>
      </c>
      <c r="G13" s="38">
        <v>22</v>
      </c>
      <c r="H13" s="170"/>
      <c r="I13" s="37"/>
      <c r="J13" s="203"/>
    </row>
    <row r="14" spans="1:10" ht="13.5" thickBot="1">
      <c r="A14" s="87" t="s">
        <v>39</v>
      </c>
      <c r="B14" s="41">
        <v>189</v>
      </c>
      <c r="C14" s="107">
        <v>1575</v>
      </c>
      <c r="D14" s="36">
        <v>1388</v>
      </c>
      <c r="E14" s="52">
        <v>63</v>
      </c>
      <c r="F14" s="171">
        <v>283</v>
      </c>
      <c r="G14" s="38">
        <v>542</v>
      </c>
      <c r="H14" s="170"/>
      <c r="I14" s="37"/>
      <c r="J14" s="203"/>
    </row>
    <row r="15" spans="1:10" ht="13.5" thickBot="1">
      <c r="A15" s="87" t="s">
        <v>42</v>
      </c>
      <c r="B15" s="41">
        <v>121</v>
      </c>
      <c r="C15" s="107">
        <v>1162</v>
      </c>
      <c r="D15" s="36">
        <v>1042</v>
      </c>
      <c r="E15" s="52">
        <v>39</v>
      </c>
      <c r="F15" s="171">
        <v>8</v>
      </c>
      <c r="G15" s="38">
        <v>516</v>
      </c>
      <c r="H15" s="172"/>
      <c r="I15" s="37"/>
      <c r="J15" s="203"/>
    </row>
    <row r="16" spans="1:10" ht="13.5" thickBot="1">
      <c r="A16" s="87" t="s">
        <v>44</v>
      </c>
      <c r="B16" s="41">
        <v>111</v>
      </c>
      <c r="C16" s="107">
        <v>1027</v>
      </c>
      <c r="D16" s="36">
        <v>916</v>
      </c>
      <c r="E16" s="52">
        <v>41</v>
      </c>
      <c r="F16" s="171">
        <v>90</v>
      </c>
      <c r="G16" s="38">
        <v>421</v>
      </c>
      <c r="H16" s="170"/>
      <c r="I16" s="37"/>
      <c r="J16" s="203"/>
    </row>
    <row r="17" spans="1:10" ht="13.5" thickBot="1">
      <c r="A17" s="58" t="s">
        <v>41</v>
      </c>
      <c r="B17" s="91">
        <v>101</v>
      </c>
      <c r="C17" s="108">
        <v>841</v>
      </c>
      <c r="D17" s="61">
        <v>761</v>
      </c>
      <c r="E17" s="57">
        <v>64</v>
      </c>
      <c r="F17" s="173">
        <v>6</v>
      </c>
      <c r="G17" s="38">
        <v>229</v>
      </c>
      <c r="H17" s="172"/>
      <c r="I17" s="37"/>
      <c r="J17" s="203"/>
    </row>
    <row r="18" spans="1:10" ht="15.75" thickBot="1">
      <c r="A18" s="90" t="s">
        <v>47</v>
      </c>
      <c r="B18" s="93">
        <f aca="true" t="shared" si="0" ref="B18:G18">SUM(B5:B17)</f>
        <v>32344</v>
      </c>
      <c r="C18" s="109">
        <f t="shared" si="0"/>
        <v>15019</v>
      </c>
      <c r="D18" s="101">
        <f t="shared" si="0"/>
        <v>11630</v>
      </c>
      <c r="E18" s="102">
        <f t="shared" si="0"/>
        <v>6385</v>
      </c>
      <c r="F18" s="101">
        <f t="shared" si="0"/>
        <v>12297</v>
      </c>
      <c r="G18" s="47">
        <f t="shared" si="0"/>
        <v>22222</v>
      </c>
      <c r="J18" s="203"/>
    </row>
    <row r="19" spans="1:10" ht="15.75" customHeight="1" thickTop="1">
      <c r="A19" s="53"/>
      <c r="B19" s="54"/>
      <c r="C19" s="54"/>
      <c r="D19" s="55"/>
      <c r="E19" s="56"/>
      <c r="F19" s="56"/>
      <c r="G19" s="54"/>
      <c r="J19" s="203"/>
    </row>
    <row r="20" spans="5:10" ht="13.5" thickBot="1">
      <c r="E20" s="59"/>
      <c r="J20" s="203"/>
    </row>
    <row r="21" spans="1:10" ht="12" customHeight="1" thickTop="1">
      <c r="A21" s="252" t="s">
        <v>66</v>
      </c>
      <c r="B21" s="240" t="s">
        <v>31</v>
      </c>
      <c r="C21" s="240" t="s">
        <v>76</v>
      </c>
      <c r="D21" s="255" t="s">
        <v>77</v>
      </c>
      <c r="E21" s="259" t="s">
        <v>34</v>
      </c>
      <c r="F21" s="257" t="s">
        <v>32</v>
      </c>
      <c r="G21" s="261" t="s">
        <v>63</v>
      </c>
      <c r="J21" s="203"/>
    </row>
    <row r="22" spans="1:10" ht="12" customHeight="1" thickBot="1">
      <c r="A22" s="253"/>
      <c r="B22" s="254"/>
      <c r="C22" s="239"/>
      <c r="D22" s="256"/>
      <c r="E22" s="260"/>
      <c r="F22" s="258"/>
      <c r="G22" s="262"/>
      <c r="J22" s="203"/>
    </row>
    <row r="23" spans="1:10" ht="14.25" thickBot="1" thickTop="1">
      <c r="A23" s="92" t="s">
        <v>169</v>
      </c>
      <c r="B23" s="95">
        <v>11961</v>
      </c>
      <c r="C23" s="110"/>
      <c r="D23" s="96"/>
      <c r="E23" s="94">
        <v>3116</v>
      </c>
      <c r="F23" s="66"/>
      <c r="G23" s="46"/>
      <c r="J23" s="203"/>
    </row>
    <row r="24" spans="5:10" ht="14.25" thickBot="1" thickTop="1">
      <c r="E24" s="59"/>
      <c r="J24" s="203"/>
    </row>
    <row r="25" spans="1:10" ht="12" customHeight="1" thickTop="1">
      <c r="A25" s="241" t="s">
        <v>48</v>
      </c>
      <c r="B25" s="238" t="s">
        <v>31</v>
      </c>
      <c r="C25" s="238" t="s">
        <v>76</v>
      </c>
      <c r="D25" s="244" t="s">
        <v>77</v>
      </c>
      <c r="E25" s="248" t="s">
        <v>34</v>
      </c>
      <c r="F25" s="263" t="s">
        <v>32</v>
      </c>
      <c r="G25" s="250" t="s">
        <v>63</v>
      </c>
      <c r="J25" s="203"/>
    </row>
    <row r="26" spans="1:10" ht="12" customHeight="1" thickBot="1">
      <c r="A26" s="242"/>
      <c r="B26" s="243"/>
      <c r="C26" s="239"/>
      <c r="D26" s="245"/>
      <c r="E26" s="249"/>
      <c r="F26" s="264"/>
      <c r="G26" s="251"/>
      <c r="J26" s="203"/>
    </row>
    <row r="27" spans="1:10" ht="14.25" thickBot="1" thickTop="1">
      <c r="A27" s="87" t="s">
        <v>23</v>
      </c>
      <c r="B27" s="86">
        <v>133</v>
      </c>
      <c r="C27" s="106"/>
      <c r="D27" s="36"/>
      <c r="E27" s="84">
        <v>11</v>
      </c>
      <c r="F27" s="78"/>
      <c r="G27" s="38"/>
      <c r="I27" s="37"/>
      <c r="J27" s="203"/>
    </row>
    <row r="28" spans="1:10" ht="13.5" thickBot="1">
      <c r="A28" s="87" t="s">
        <v>49</v>
      </c>
      <c r="B28" s="41">
        <v>29</v>
      </c>
      <c r="C28" s="107">
        <v>1</v>
      </c>
      <c r="D28" s="36"/>
      <c r="E28" s="52">
        <v>9</v>
      </c>
      <c r="F28" s="79"/>
      <c r="G28" s="38"/>
      <c r="J28" s="203"/>
    </row>
    <row r="29" spans="1:10" ht="13.5" thickBot="1">
      <c r="A29" s="33" t="s">
        <v>24</v>
      </c>
      <c r="B29" s="98">
        <v>918</v>
      </c>
      <c r="C29" s="111">
        <v>364</v>
      </c>
      <c r="D29" s="179">
        <v>155</v>
      </c>
      <c r="E29" s="97">
        <v>223</v>
      </c>
      <c r="F29" s="80">
        <v>32</v>
      </c>
      <c r="G29" s="39">
        <v>221</v>
      </c>
      <c r="H29" s="170"/>
      <c r="J29" s="203"/>
    </row>
    <row r="30" spans="5:10" ht="14.25" thickBot="1" thickTop="1">
      <c r="E30" s="59"/>
      <c r="J30" s="203"/>
    </row>
    <row r="31" spans="1:10" ht="12" customHeight="1" thickTop="1">
      <c r="A31" s="252" t="s">
        <v>50</v>
      </c>
      <c r="B31" s="240" t="s">
        <v>31</v>
      </c>
      <c r="C31" s="240" t="s">
        <v>76</v>
      </c>
      <c r="D31" s="255" t="s">
        <v>77</v>
      </c>
      <c r="E31" s="259" t="s">
        <v>34</v>
      </c>
      <c r="F31" s="257" t="s">
        <v>32</v>
      </c>
      <c r="G31" s="261" t="s">
        <v>33</v>
      </c>
      <c r="J31" s="203"/>
    </row>
    <row r="32" spans="1:10" ht="12" customHeight="1" thickBot="1">
      <c r="A32" s="253"/>
      <c r="B32" s="254"/>
      <c r="C32" s="239"/>
      <c r="D32" s="256"/>
      <c r="E32" s="260"/>
      <c r="F32" s="258"/>
      <c r="G32" s="262"/>
      <c r="J32" s="203"/>
    </row>
    <row r="33" spans="1:10" ht="14.25" thickBot="1" thickTop="1">
      <c r="A33" s="87" t="s">
        <v>51</v>
      </c>
      <c r="B33" s="86"/>
      <c r="C33" s="106"/>
      <c r="D33" s="99"/>
      <c r="E33" s="84"/>
      <c r="F33" s="81"/>
      <c r="G33" s="40">
        <v>127</v>
      </c>
      <c r="J33" s="203"/>
    </row>
    <row r="34" spans="1:10" ht="13.5" thickBot="1">
      <c r="A34" s="87" t="s">
        <v>64</v>
      </c>
      <c r="B34" s="41"/>
      <c r="C34" s="107"/>
      <c r="D34" s="100"/>
      <c r="E34" s="52"/>
      <c r="F34" s="82"/>
      <c r="G34" s="40"/>
      <c r="J34" s="203"/>
    </row>
    <row r="35" spans="1:7" ht="13.5" thickBot="1">
      <c r="A35" s="87" t="s">
        <v>65</v>
      </c>
      <c r="B35" s="41"/>
      <c r="C35" s="107"/>
      <c r="D35" s="100"/>
      <c r="E35" s="52"/>
      <c r="F35" s="82"/>
      <c r="G35" s="40">
        <v>196</v>
      </c>
    </row>
    <row r="36" spans="1:7" ht="15.75" thickBot="1">
      <c r="A36" s="88" t="s">
        <v>47</v>
      </c>
      <c r="B36" s="93">
        <f>SUM(B32:B35)</f>
        <v>0</v>
      </c>
      <c r="C36" s="112">
        <v>0</v>
      </c>
      <c r="D36" s="101">
        <f>SUM(D30:D35)</f>
        <v>0</v>
      </c>
      <c r="E36" s="102">
        <f>SUM(E30:E35)</f>
        <v>0</v>
      </c>
      <c r="F36" s="101">
        <f>SUM(F32:F35)</f>
        <v>0</v>
      </c>
      <c r="G36" s="48">
        <f>SUM(G33:G35)</f>
        <v>323</v>
      </c>
    </row>
    <row r="37" spans="1:7" ht="15.75" thickTop="1">
      <c r="A37" s="62"/>
      <c r="B37" s="54"/>
      <c r="C37" s="54"/>
      <c r="D37" s="63"/>
      <c r="E37" s="64"/>
      <c r="F37" s="63"/>
      <c r="G37" s="65"/>
    </row>
    <row r="38" ht="13.5" thickBot="1">
      <c r="E38" s="59"/>
    </row>
    <row r="39" spans="1:7" ht="12" customHeight="1" thickTop="1">
      <c r="A39" s="241" t="s">
        <v>52</v>
      </c>
      <c r="B39" s="238" t="s">
        <v>31</v>
      </c>
      <c r="C39" s="238" t="s">
        <v>76</v>
      </c>
      <c r="D39" s="244" t="s">
        <v>77</v>
      </c>
      <c r="E39" s="248" t="s">
        <v>34</v>
      </c>
      <c r="F39" s="246" t="s">
        <v>32</v>
      </c>
      <c r="G39" s="250" t="s">
        <v>33</v>
      </c>
    </row>
    <row r="40" spans="1:7" ht="12" customHeight="1" thickBot="1">
      <c r="A40" s="242"/>
      <c r="B40" s="243"/>
      <c r="C40" s="243"/>
      <c r="D40" s="245"/>
      <c r="E40" s="249"/>
      <c r="F40" s="247"/>
      <c r="G40" s="251"/>
    </row>
    <row r="41" spans="1:7" ht="14.25" thickBot="1" thickTop="1">
      <c r="A41" s="32" t="s">
        <v>56</v>
      </c>
      <c r="B41" s="41">
        <v>1752</v>
      </c>
      <c r="C41" s="107"/>
      <c r="D41" s="36"/>
      <c r="E41" s="85">
        <v>181</v>
      </c>
      <c r="F41" s="79"/>
      <c r="G41" s="38"/>
    </row>
    <row r="42" spans="1:9" ht="13.5" thickBot="1">
      <c r="A42" s="32" t="s">
        <v>55</v>
      </c>
      <c r="B42" s="41">
        <v>6256</v>
      </c>
      <c r="C42" s="107">
        <v>357</v>
      </c>
      <c r="D42" s="36">
        <v>164</v>
      </c>
      <c r="E42" s="85">
        <v>724</v>
      </c>
      <c r="F42" s="79">
        <v>685</v>
      </c>
      <c r="G42" s="38"/>
      <c r="H42" s="170"/>
      <c r="I42" s="37"/>
    </row>
    <row r="43" spans="1:9" ht="13.5" thickBot="1">
      <c r="A43" s="32" t="s">
        <v>58</v>
      </c>
      <c r="B43" s="75">
        <v>1054</v>
      </c>
      <c r="C43" s="113"/>
      <c r="D43" s="61"/>
      <c r="E43" s="85">
        <v>170</v>
      </c>
      <c r="F43" s="79"/>
      <c r="G43" s="38"/>
      <c r="I43" s="37"/>
    </row>
    <row r="44" spans="1:9" ht="13.5" thickBot="1">
      <c r="A44" s="32" t="s">
        <v>53</v>
      </c>
      <c r="B44" s="41">
        <v>8235</v>
      </c>
      <c r="C44" s="166">
        <v>2241</v>
      </c>
      <c r="D44" s="36">
        <v>824</v>
      </c>
      <c r="E44" s="167">
        <v>1086</v>
      </c>
      <c r="F44" s="168">
        <v>4970</v>
      </c>
      <c r="G44" s="38"/>
      <c r="H44" s="170"/>
      <c r="I44" s="37"/>
    </row>
    <row r="45" spans="1:9" ht="13.5" thickBot="1">
      <c r="A45" s="32" t="s">
        <v>59</v>
      </c>
      <c r="B45" s="41">
        <v>359</v>
      </c>
      <c r="C45" s="108"/>
      <c r="D45" s="36"/>
      <c r="E45" s="169">
        <v>89</v>
      </c>
      <c r="F45" s="61"/>
      <c r="G45" s="38"/>
      <c r="I45" s="37"/>
    </row>
    <row r="46" spans="1:9" ht="13.5" thickBot="1">
      <c r="A46" s="32" t="s">
        <v>54</v>
      </c>
      <c r="B46" s="41">
        <v>3837</v>
      </c>
      <c r="C46" s="107">
        <v>212</v>
      </c>
      <c r="D46" s="36"/>
      <c r="E46" s="85">
        <v>673</v>
      </c>
      <c r="F46" s="79">
        <v>1127</v>
      </c>
      <c r="G46" s="38"/>
      <c r="I46" s="37"/>
    </row>
    <row r="47" spans="1:9" ht="13.5" thickBot="1">
      <c r="A47" s="32" t="s">
        <v>57</v>
      </c>
      <c r="B47" s="41"/>
      <c r="C47" s="107"/>
      <c r="D47" s="36"/>
      <c r="E47" s="85"/>
      <c r="F47" s="79"/>
      <c r="G47" s="38"/>
      <c r="I47" s="37"/>
    </row>
    <row r="48" spans="1:12" ht="13.5" thickBot="1">
      <c r="A48" s="32" t="s">
        <v>68</v>
      </c>
      <c r="B48" s="41">
        <v>1565</v>
      </c>
      <c r="C48" s="107">
        <v>241</v>
      </c>
      <c r="D48" s="36">
        <v>4</v>
      </c>
      <c r="E48" s="85">
        <v>330</v>
      </c>
      <c r="F48" s="79">
        <v>963</v>
      </c>
      <c r="G48" s="38">
        <v>168</v>
      </c>
      <c r="H48" s="170"/>
      <c r="I48" s="37"/>
      <c r="K48" s="170"/>
      <c r="L48" s="170"/>
    </row>
    <row r="49" spans="1:9" ht="13.5" thickBot="1">
      <c r="A49" s="87" t="s">
        <v>43</v>
      </c>
      <c r="B49" s="41">
        <v>290</v>
      </c>
      <c r="C49" s="107">
        <v>279</v>
      </c>
      <c r="D49" s="36">
        <v>274</v>
      </c>
      <c r="E49" s="52">
        <v>81</v>
      </c>
      <c r="F49" s="77">
        <v>1152</v>
      </c>
      <c r="G49" s="38">
        <v>73</v>
      </c>
      <c r="H49" s="170"/>
      <c r="I49" s="37"/>
    </row>
    <row r="50" spans="1:9" ht="13.5" thickBot="1">
      <c r="A50" s="32" t="s">
        <v>72</v>
      </c>
      <c r="B50" s="41"/>
      <c r="C50" s="107"/>
      <c r="D50" s="36"/>
      <c r="E50" s="85"/>
      <c r="F50" s="79">
        <v>310</v>
      </c>
      <c r="G50" s="38"/>
      <c r="I50" s="37"/>
    </row>
    <row r="51" spans="1:9" ht="13.5" thickBot="1">
      <c r="A51" s="32" t="s">
        <v>73</v>
      </c>
      <c r="B51" s="41">
        <v>88</v>
      </c>
      <c r="C51" s="107">
        <v>435</v>
      </c>
      <c r="D51" s="36">
        <v>351</v>
      </c>
      <c r="E51" s="85">
        <v>12</v>
      </c>
      <c r="F51" s="79">
        <v>558</v>
      </c>
      <c r="G51" s="38"/>
      <c r="I51" s="37"/>
    </row>
    <row r="52" spans="1:9" ht="13.5" thickBot="1">
      <c r="A52" s="32" t="s">
        <v>70</v>
      </c>
      <c r="B52" s="41"/>
      <c r="C52" s="107"/>
      <c r="D52" s="36"/>
      <c r="E52" s="85"/>
      <c r="F52" s="79">
        <v>31</v>
      </c>
      <c r="G52" s="38"/>
      <c r="I52" s="37"/>
    </row>
    <row r="53" spans="1:9" ht="13.5" thickBot="1">
      <c r="A53" s="32" t="s">
        <v>71</v>
      </c>
      <c r="B53" s="41"/>
      <c r="C53" s="107"/>
      <c r="D53" s="36"/>
      <c r="E53" s="85"/>
      <c r="F53" s="79">
        <v>488</v>
      </c>
      <c r="G53" s="38"/>
      <c r="I53" s="37"/>
    </row>
    <row r="54" spans="1:9" ht="13.5" thickBot="1">
      <c r="A54" s="32" t="s">
        <v>175</v>
      </c>
      <c r="B54" s="41">
        <v>32</v>
      </c>
      <c r="C54" s="107">
        <v>124</v>
      </c>
      <c r="D54" s="36">
        <v>92</v>
      </c>
      <c r="E54" s="85">
        <v>4</v>
      </c>
      <c r="F54" s="79"/>
      <c r="G54" s="38"/>
      <c r="I54" s="37"/>
    </row>
    <row r="55" spans="1:9" ht="13.5" thickBot="1">
      <c r="A55" s="32" t="s">
        <v>170</v>
      </c>
      <c r="B55" s="41">
        <v>166</v>
      </c>
      <c r="C55" s="107">
        <v>82</v>
      </c>
      <c r="D55" s="36">
        <v>80</v>
      </c>
      <c r="E55" s="85">
        <v>65</v>
      </c>
      <c r="F55" s="79">
        <v>100</v>
      </c>
      <c r="G55" s="38"/>
      <c r="H55" s="170"/>
      <c r="I55" s="37"/>
    </row>
    <row r="56" spans="1:9" ht="13.5" thickBot="1">
      <c r="A56" s="32" t="s">
        <v>171</v>
      </c>
      <c r="B56" s="41"/>
      <c r="C56" s="107"/>
      <c r="D56" s="36"/>
      <c r="E56" s="85"/>
      <c r="F56" s="79"/>
      <c r="G56" s="38"/>
      <c r="I56" s="37"/>
    </row>
    <row r="57" spans="1:9" ht="13.5" thickBot="1">
      <c r="A57" s="32" t="s">
        <v>60</v>
      </c>
      <c r="B57" s="41"/>
      <c r="C57" s="107"/>
      <c r="D57" s="36"/>
      <c r="E57" s="85"/>
      <c r="F57" s="79"/>
      <c r="G57" s="38"/>
      <c r="I57" s="37"/>
    </row>
    <row r="58" spans="1:7" ht="15.75" thickBot="1">
      <c r="A58" s="88" t="s">
        <v>47</v>
      </c>
      <c r="B58" s="93">
        <f aca="true" t="shared" si="1" ref="B58:G58">SUM(B41:B57)</f>
        <v>23634</v>
      </c>
      <c r="C58" s="112">
        <f t="shared" si="1"/>
        <v>3971</v>
      </c>
      <c r="D58" s="101">
        <f t="shared" si="1"/>
        <v>1789</v>
      </c>
      <c r="E58" s="102">
        <f t="shared" si="1"/>
        <v>3415</v>
      </c>
      <c r="F58" s="101">
        <f t="shared" si="1"/>
        <v>10384</v>
      </c>
      <c r="G58" s="47">
        <f t="shared" si="1"/>
        <v>241</v>
      </c>
    </row>
    <row r="59" spans="2:7" ht="14.25" thickBot="1" thickTop="1">
      <c r="B59" s="37"/>
      <c r="C59" s="37"/>
      <c r="D59" s="60"/>
      <c r="E59" s="37"/>
      <c r="F59" s="37"/>
      <c r="G59" s="60"/>
    </row>
    <row r="60" spans="1:7" ht="14.25" thickBot="1" thickTop="1">
      <c r="A60" s="35"/>
      <c r="B60" s="43"/>
      <c r="C60" s="106"/>
      <c r="D60" s="42"/>
      <c r="E60" s="44"/>
      <c r="F60" s="83"/>
      <c r="G60" s="45"/>
    </row>
    <row r="61" spans="1:7" ht="15.75" thickBot="1">
      <c r="A61" s="105" t="s">
        <v>61</v>
      </c>
      <c r="B61" s="177">
        <f aca="true" t="shared" si="2" ref="B61:G61">SUM(B18,B23,B27,B28,B29,B36,B58)</f>
        <v>69019</v>
      </c>
      <c r="C61" s="114">
        <f t="shared" si="2"/>
        <v>19355</v>
      </c>
      <c r="D61" s="104">
        <f t="shared" si="2"/>
        <v>13574</v>
      </c>
      <c r="E61" s="103">
        <f t="shared" si="2"/>
        <v>13159</v>
      </c>
      <c r="F61" s="174">
        <f t="shared" si="2"/>
        <v>22713</v>
      </c>
      <c r="G61" s="74">
        <f t="shared" si="2"/>
        <v>23007</v>
      </c>
    </row>
    <row r="62" spans="1:7" ht="15.75" thickBot="1">
      <c r="A62" s="34"/>
      <c r="B62" s="102"/>
      <c r="C62" s="111"/>
      <c r="D62" s="101"/>
      <c r="E62" s="102"/>
      <c r="F62" s="101"/>
      <c r="G62" s="39"/>
    </row>
    <row r="63" ht="13.5" thickTop="1"/>
  </sheetData>
  <mergeCells count="28">
    <mergeCell ref="G21:G22"/>
    <mergeCell ref="D25:D26"/>
    <mergeCell ref="F25:F26"/>
    <mergeCell ref="E25:E26"/>
    <mergeCell ref="A21:A22"/>
    <mergeCell ref="B21:B22"/>
    <mergeCell ref="D21:D22"/>
    <mergeCell ref="F21:F22"/>
    <mergeCell ref="E21:E22"/>
    <mergeCell ref="C21:C22"/>
    <mergeCell ref="G39:G40"/>
    <mergeCell ref="G25:G26"/>
    <mergeCell ref="A31:A32"/>
    <mergeCell ref="B31:B32"/>
    <mergeCell ref="D31:D32"/>
    <mergeCell ref="F31:F32"/>
    <mergeCell ref="E31:E32"/>
    <mergeCell ref="G31:G32"/>
    <mergeCell ref="A25:A26"/>
    <mergeCell ref="B25:B26"/>
    <mergeCell ref="D39:D40"/>
    <mergeCell ref="F39:F40"/>
    <mergeCell ref="E39:E40"/>
    <mergeCell ref="C39:C40"/>
    <mergeCell ref="C25:C26"/>
    <mergeCell ref="C31:C32"/>
    <mergeCell ref="A39:A40"/>
    <mergeCell ref="B39:B40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9" width="7.7109375" style="0" customWidth="1"/>
  </cols>
  <sheetData>
    <row r="1" spans="1:16" ht="13.5" thickBot="1">
      <c r="A1" s="14" t="s">
        <v>180</v>
      </c>
      <c r="B1" s="17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60" thickBot="1">
      <c r="A2" s="68" t="s">
        <v>74</v>
      </c>
      <c r="B2" s="69" t="s">
        <v>28</v>
      </c>
      <c r="C2" s="70" t="s">
        <v>29</v>
      </c>
      <c r="D2" s="71" t="s">
        <v>0</v>
      </c>
      <c r="E2" s="71" t="s">
        <v>11</v>
      </c>
      <c r="F2" s="156" t="s">
        <v>161</v>
      </c>
      <c r="G2" s="156" t="s">
        <v>166</v>
      </c>
      <c r="H2" s="72" t="s">
        <v>162</v>
      </c>
      <c r="I2" s="73" t="s">
        <v>1</v>
      </c>
      <c r="J2" s="15"/>
      <c r="K2" s="15"/>
      <c r="L2" s="15"/>
      <c r="M2" s="15"/>
      <c r="N2" s="15"/>
      <c r="O2" s="15"/>
      <c r="P2" s="15"/>
    </row>
    <row r="3" spans="1:16" ht="12.75">
      <c r="A3" s="29" t="s">
        <v>62</v>
      </c>
      <c r="B3" s="23">
        <v>3545</v>
      </c>
      <c r="C3" s="30">
        <v>1331</v>
      </c>
      <c r="D3" s="30">
        <v>1836</v>
      </c>
      <c r="E3" s="30">
        <v>4129</v>
      </c>
      <c r="F3" s="31">
        <v>494</v>
      </c>
      <c r="G3" s="31">
        <v>43</v>
      </c>
      <c r="H3" s="31">
        <v>583</v>
      </c>
      <c r="I3" s="22">
        <f aca="true" t="shared" si="0" ref="I3:I8">SUM(B3:H3)</f>
        <v>11961</v>
      </c>
      <c r="J3" s="18"/>
      <c r="K3" s="18"/>
      <c r="L3" s="18"/>
      <c r="M3" s="18"/>
      <c r="N3" s="18"/>
      <c r="O3" s="18"/>
      <c r="P3" s="18"/>
    </row>
    <row r="4" spans="1:16" ht="12.75">
      <c r="A4" s="27" t="s">
        <v>10</v>
      </c>
      <c r="B4" s="19">
        <v>6054</v>
      </c>
      <c r="C4" s="20">
        <v>3772</v>
      </c>
      <c r="D4" s="28">
        <v>568</v>
      </c>
      <c r="E4" s="19">
        <v>8091</v>
      </c>
      <c r="F4" s="21">
        <v>120</v>
      </c>
      <c r="G4" s="21">
        <v>33</v>
      </c>
      <c r="H4" s="21">
        <v>25</v>
      </c>
      <c r="I4" s="22">
        <f t="shared" si="0"/>
        <v>18663</v>
      </c>
      <c r="J4" s="18"/>
      <c r="K4" s="17"/>
      <c r="L4" s="18"/>
      <c r="M4" s="18"/>
      <c r="N4" s="18"/>
      <c r="O4" s="18"/>
      <c r="P4" s="18"/>
    </row>
    <row r="5" spans="1:16" ht="12.75">
      <c r="A5" s="12" t="s">
        <v>160</v>
      </c>
      <c r="B5" s="19">
        <v>9748</v>
      </c>
      <c r="C5" s="20">
        <v>480</v>
      </c>
      <c r="D5" s="19">
        <v>83</v>
      </c>
      <c r="E5" s="19">
        <v>1172</v>
      </c>
      <c r="F5" s="21">
        <v>610</v>
      </c>
      <c r="G5" s="21">
        <v>14</v>
      </c>
      <c r="H5" s="21">
        <v>11</v>
      </c>
      <c r="I5" s="22">
        <f t="shared" si="0"/>
        <v>12118</v>
      </c>
      <c r="J5" s="18"/>
      <c r="K5" s="18"/>
      <c r="L5" s="18"/>
      <c r="M5" s="18"/>
      <c r="N5" s="18"/>
      <c r="O5" s="18"/>
      <c r="P5" s="18"/>
    </row>
    <row r="6" spans="1:16" ht="12.75">
      <c r="A6" s="12" t="s">
        <v>20</v>
      </c>
      <c r="B6" s="20">
        <v>121</v>
      </c>
      <c r="C6" s="20">
        <v>76</v>
      </c>
      <c r="D6" s="19">
        <v>4115</v>
      </c>
      <c r="E6" s="19">
        <v>81</v>
      </c>
      <c r="F6" s="180">
        <v>7</v>
      </c>
      <c r="G6" s="181"/>
      <c r="H6" s="21">
        <v>380</v>
      </c>
      <c r="I6" s="22">
        <f t="shared" si="0"/>
        <v>4780</v>
      </c>
      <c r="J6" s="18"/>
      <c r="K6" s="18"/>
      <c r="L6" s="18"/>
      <c r="M6" s="18"/>
      <c r="N6" s="18"/>
      <c r="O6" s="18"/>
      <c r="P6" s="18"/>
    </row>
    <row r="7" spans="1:16" ht="13.5" thickBot="1">
      <c r="A7" s="12" t="s">
        <v>168</v>
      </c>
      <c r="B7" s="201">
        <v>7101</v>
      </c>
      <c r="C7" s="19">
        <v>1273</v>
      </c>
      <c r="D7" s="19">
        <v>43</v>
      </c>
      <c r="E7" s="19">
        <v>507</v>
      </c>
      <c r="F7" s="21">
        <v>15</v>
      </c>
      <c r="G7" s="21">
        <v>10</v>
      </c>
      <c r="H7" s="181"/>
      <c r="I7" s="22">
        <f t="shared" si="0"/>
        <v>8949</v>
      </c>
      <c r="J7" s="18"/>
      <c r="K7" s="18"/>
      <c r="L7" s="18"/>
      <c r="M7" s="18"/>
      <c r="N7" s="18"/>
      <c r="O7" s="18"/>
      <c r="P7" s="18"/>
    </row>
    <row r="8" spans="1:16" ht="13.5" thickBot="1">
      <c r="A8" s="24"/>
      <c r="B8" s="4">
        <f aca="true" t="shared" si="1" ref="B8:H8">SUM(B3:B7)</f>
        <v>26569</v>
      </c>
      <c r="C8" s="2">
        <f t="shared" si="1"/>
        <v>6932</v>
      </c>
      <c r="D8" s="2">
        <f t="shared" si="1"/>
        <v>6645</v>
      </c>
      <c r="E8" s="2">
        <f t="shared" si="1"/>
        <v>13980</v>
      </c>
      <c r="F8" s="3">
        <f t="shared" si="1"/>
        <v>1246</v>
      </c>
      <c r="G8" s="3">
        <f t="shared" si="1"/>
        <v>100</v>
      </c>
      <c r="H8" s="3">
        <f t="shared" si="1"/>
        <v>999</v>
      </c>
      <c r="I8" s="25">
        <f t="shared" si="0"/>
        <v>56471</v>
      </c>
      <c r="J8" s="1"/>
      <c r="K8" s="26"/>
      <c r="L8" s="1"/>
      <c r="M8" s="1"/>
      <c r="N8" s="1"/>
      <c r="O8" s="1"/>
      <c r="P8" s="1"/>
    </row>
    <row r="9" ht="12.75">
      <c r="L9" s="1"/>
    </row>
    <row r="10" ht="12.75">
      <c r="L10" s="1"/>
    </row>
    <row r="11" spans="1:16" ht="13.5" thickBot="1">
      <c r="A11" s="16"/>
      <c r="B11" s="18"/>
      <c r="C11" s="18"/>
      <c r="D11" s="18"/>
      <c r="E11" s="18"/>
      <c r="F11" s="18"/>
      <c r="G11" s="18"/>
      <c r="H11" s="18"/>
      <c r="I11" s="18"/>
      <c r="J11" s="18"/>
      <c r="L11" s="1"/>
      <c r="O11" s="18"/>
      <c r="P11" s="18"/>
    </row>
    <row r="12" spans="1:16" ht="72.75" customHeight="1" thickBot="1">
      <c r="A12" s="68" t="s">
        <v>75</v>
      </c>
      <c r="B12" s="69" t="s">
        <v>28</v>
      </c>
      <c r="C12" s="70" t="s">
        <v>29</v>
      </c>
      <c r="D12" s="71" t="s">
        <v>0</v>
      </c>
      <c r="E12" s="71" t="s">
        <v>11</v>
      </c>
      <c r="F12" s="156" t="s">
        <v>161</v>
      </c>
      <c r="G12" s="156" t="s">
        <v>167</v>
      </c>
      <c r="H12" s="72" t="s">
        <v>162</v>
      </c>
      <c r="I12" s="73" t="s">
        <v>1</v>
      </c>
      <c r="J12" s="15"/>
      <c r="K12" s="15"/>
      <c r="L12" s="15"/>
      <c r="M12" s="15"/>
      <c r="N12" s="15"/>
      <c r="O12" s="15"/>
      <c r="P12" s="15"/>
    </row>
    <row r="13" spans="1:16" ht="12.75">
      <c r="A13" s="12" t="s">
        <v>26</v>
      </c>
      <c r="B13" s="201">
        <v>7725</v>
      </c>
      <c r="C13" s="19"/>
      <c r="D13" s="19">
        <v>44</v>
      </c>
      <c r="E13" s="19"/>
      <c r="F13" s="21">
        <v>402</v>
      </c>
      <c r="G13" s="21"/>
      <c r="H13" s="21"/>
      <c r="I13" s="22">
        <f>SUM(B13:H13)</f>
        <v>8171</v>
      </c>
      <c r="J13" s="18"/>
      <c r="K13" s="18"/>
      <c r="L13" s="18"/>
      <c r="M13" s="18"/>
      <c r="N13" s="18"/>
      <c r="O13" s="18"/>
      <c r="P13" s="18"/>
    </row>
    <row r="14" spans="1:16" ht="12.75">
      <c r="A14" s="12" t="s">
        <v>27</v>
      </c>
      <c r="B14" s="201">
        <v>10005</v>
      </c>
      <c r="C14" s="19">
        <v>20</v>
      </c>
      <c r="D14" s="19"/>
      <c r="E14" s="19"/>
      <c r="F14" s="21">
        <v>88</v>
      </c>
      <c r="G14" s="21"/>
      <c r="H14" s="21"/>
      <c r="I14" s="22">
        <f>SUM(B14:H14)</f>
        <v>10113</v>
      </c>
      <c r="J14" s="18"/>
      <c r="K14" s="18"/>
      <c r="L14" s="18"/>
      <c r="M14" s="18"/>
      <c r="N14" s="18"/>
      <c r="O14" s="18"/>
      <c r="P14" s="17"/>
    </row>
    <row r="15" spans="1:16" ht="12.75">
      <c r="A15" s="12" t="s">
        <v>163</v>
      </c>
      <c r="B15" s="20">
        <v>241</v>
      </c>
      <c r="C15" s="20">
        <v>1328</v>
      </c>
      <c r="D15" s="19"/>
      <c r="E15" s="19"/>
      <c r="F15" s="21"/>
      <c r="G15" s="21"/>
      <c r="H15" s="21"/>
      <c r="I15" s="22">
        <f>SUM(B15:H15)</f>
        <v>1569</v>
      </c>
      <c r="J15" s="18"/>
      <c r="K15" s="18"/>
      <c r="L15" s="18"/>
      <c r="M15" s="18"/>
      <c r="N15" s="18"/>
      <c r="O15" s="18"/>
      <c r="P15" s="17"/>
    </row>
    <row r="16" spans="1:16" ht="12.75">
      <c r="A16" s="12" t="s">
        <v>164</v>
      </c>
      <c r="B16" s="202">
        <v>544</v>
      </c>
      <c r="C16" s="20"/>
      <c r="D16" s="19"/>
      <c r="E16" s="19"/>
      <c r="F16" s="21"/>
      <c r="G16" s="21"/>
      <c r="H16" s="21"/>
      <c r="I16" s="22">
        <f>SUM(B16:H16)</f>
        <v>544</v>
      </c>
      <c r="J16" s="18"/>
      <c r="K16" s="18"/>
      <c r="L16" s="18"/>
      <c r="M16" s="18"/>
      <c r="N16" s="18"/>
      <c r="O16" s="18"/>
      <c r="P16" s="17"/>
    </row>
    <row r="17" spans="1:16" ht="12.75">
      <c r="A17" s="12" t="s">
        <v>172</v>
      </c>
      <c r="B17" s="202">
        <v>155</v>
      </c>
      <c r="C17" s="20"/>
      <c r="D17" s="19"/>
      <c r="E17" s="19"/>
      <c r="F17" s="21"/>
      <c r="G17" s="21"/>
      <c r="H17" s="21"/>
      <c r="I17" s="22">
        <f>SUM(B17:H17)</f>
        <v>155</v>
      </c>
      <c r="J17" s="18"/>
      <c r="K17" s="18"/>
      <c r="L17" s="18"/>
      <c r="M17" s="18"/>
      <c r="N17" s="18"/>
      <c r="O17" s="18"/>
      <c r="P17" s="17"/>
    </row>
    <row r="18" spans="1:14" ht="12.75">
      <c r="A18" s="12" t="s">
        <v>165</v>
      </c>
      <c r="B18" s="202">
        <v>82</v>
      </c>
      <c r="C18" s="20">
        <v>164</v>
      </c>
      <c r="D18" s="19"/>
      <c r="E18" s="19"/>
      <c r="F18" s="21"/>
      <c r="G18" s="21"/>
      <c r="H18" s="21"/>
      <c r="I18" s="22">
        <f aca="true" t="shared" si="2" ref="I18:I25">SUM(B18:H18)</f>
        <v>246</v>
      </c>
      <c r="J18" s="18"/>
      <c r="K18" s="18"/>
      <c r="L18" s="18"/>
      <c r="M18" s="18"/>
      <c r="N18" s="17"/>
    </row>
    <row r="19" spans="1:14" ht="12.75">
      <c r="A19" s="12" t="s">
        <v>175</v>
      </c>
      <c r="B19" s="202">
        <v>93</v>
      </c>
      <c r="C19" s="20"/>
      <c r="D19" s="19">
        <v>31</v>
      </c>
      <c r="E19" s="19"/>
      <c r="F19" s="21"/>
      <c r="G19" s="21"/>
      <c r="H19" s="21"/>
      <c r="I19" s="22">
        <f>SUM(B19:H19)</f>
        <v>124</v>
      </c>
      <c r="J19" s="18"/>
      <c r="K19" s="18"/>
      <c r="L19" s="18"/>
      <c r="M19" s="18"/>
      <c r="N19" s="17"/>
    </row>
    <row r="20" spans="1:14" ht="12.75">
      <c r="A20" s="12" t="s">
        <v>171</v>
      </c>
      <c r="B20" s="202"/>
      <c r="C20" s="20"/>
      <c r="D20" s="19"/>
      <c r="E20" s="19"/>
      <c r="F20" s="21"/>
      <c r="G20" s="21"/>
      <c r="H20" s="21"/>
      <c r="I20" s="22">
        <f t="shared" si="2"/>
        <v>0</v>
      </c>
      <c r="J20" s="18"/>
      <c r="K20" s="18"/>
      <c r="L20" s="18"/>
      <c r="M20" s="18"/>
      <c r="N20" s="17"/>
    </row>
    <row r="21" spans="1:14" ht="12.75">
      <c r="A21" s="12" t="s">
        <v>22</v>
      </c>
      <c r="B21" s="20"/>
      <c r="C21" s="20"/>
      <c r="D21" s="19">
        <v>4075</v>
      </c>
      <c r="E21" s="19"/>
      <c r="F21" s="21"/>
      <c r="G21" s="21"/>
      <c r="H21" s="21">
        <v>121</v>
      </c>
      <c r="I21" s="22">
        <f t="shared" si="2"/>
        <v>4196</v>
      </c>
      <c r="J21" s="18"/>
      <c r="K21" s="18"/>
      <c r="L21" s="18"/>
      <c r="M21" s="18"/>
      <c r="N21" s="18"/>
    </row>
    <row r="22" spans="1:14" ht="12.75">
      <c r="A22" s="12" t="s">
        <v>23</v>
      </c>
      <c r="B22" s="201"/>
      <c r="C22" s="19">
        <v>130</v>
      </c>
      <c r="D22" s="19"/>
      <c r="E22" s="19">
        <v>3</v>
      </c>
      <c r="F22" s="21"/>
      <c r="G22" s="21"/>
      <c r="H22" s="21"/>
      <c r="I22" s="22">
        <f t="shared" si="2"/>
        <v>133</v>
      </c>
      <c r="J22" s="18"/>
      <c r="K22" s="18"/>
      <c r="L22" s="18"/>
      <c r="M22" s="18"/>
      <c r="N22" s="18"/>
    </row>
    <row r="23" spans="1:14" ht="12.75">
      <c r="A23" s="12" t="s">
        <v>24</v>
      </c>
      <c r="B23" s="201">
        <v>813</v>
      </c>
      <c r="C23" s="19"/>
      <c r="D23" s="19"/>
      <c r="E23" s="19"/>
      <c r="F23" s="21">
        <v>8</v>
      </c>
      <c r="G23" s="21"/>
      <c r="H23" s="21"/>
      <c r="I23" s="22">
        <f t="shared" si="2"/>
        <v>821</v>
      </c>
      <c r="J23" s="18"/>
      <c r="K23" s="18"/>
      <c r="L23" s="18"/>
      <c r="M23" s="18"/>
      <c r="N23" s="18"/>
    </row>
    <row r="24" spans="1:14" ht="13.5" thickBot="1">
      <c r="A24" s="12" t="s">
        <v>25</v>
      </c>
      <c r="B24" s="201"/>
      <c r="C24" s="19"/>
      <c r="D24" s="19">
        <v>29</v>
      </c>
      <c r="E24" s="19"/>
      <c r="F24" s="21"/>
      <c r="G24" s="21"/>
      <c r="H24" s="21"/>
      <c r="I24" s="22">
        <f t="shared" si="2"/>
        <v>29</v>
      </c>
      <c r="J24" s="18"/>
      <c r="K24" s="18"/>
      <c r="L24" s="18"/>
      <c r="M24" s="18"/>
      <c r="N24" s="18"/>
    </row>
    <row r="25" spans="1:14" ht="13.5" thickBot="1">
      <c r="A25" s="24"/>
      <c r="B25" s="4">
        <f aca="true" t="shared" si="3" ref="B25:H25">SUM(B13:B24)</f>
        <v>19658</v>
      </c>
      <c r="C25" s="2">
        <f t="shared" si="3"/>
        <v>1642</v>
      </c>
      <c r="D25" s="2">
        <f t="shared" si="3"/>
        <v>4179</v>
      </c>
      <c r="E25" s="2">
        <f t="shared" si="3"/>
        <v>3</v>
      </c>
      <c r="F25" s="3">
        <f t="shared" si="3"/>
        <v>498</v>
      </c>
      <c r="G25" s="3">
        <f t="shared" si="3"/>
        <v>0</v>
      </c>
      <c r="H25" s="3">
        <f t="shared" si="3"/>
        <v>121</v>
      </c>
      <c r="I25" s="25">
        <f t="shared" si="2"/>
        <v>26101</v>
      </c>
      <c r="J25" s="18"/>
      <c r="K25" s="18"/>
      <c r="L25" s="18"/>
      <c r="M25" s="18"/>
      <c r="N25" s="18"/>
    </row>
    <row r="27" spans="1:14" ht="13.5" thickBot="1">
      <c r="A27" s="16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3.5" thickBot="1">
      <c r="A28" s="157" t="s">
        <v>47</v>
      </c>
      <c r="B28" s="158">
        <f aca="true" t="shared" si="4" ref="B28:H28">SUM(B25,B8)</f>
        <v>46227</v>
      </c>
      <c r="C28" s="158">
        <f t="shared" si="4"/>
        <v>8574</v>
      </c>
      <c r="D28" s="158">
        <f t="shared" si="4"/>
        <v>10824</v>
      </c>
      <c r="E28" s="158">
        <f t="shared" si="4"/>
        <v>13983</v>
      </c>
      <c r="F28" s="158">
        <f t="shared" si="4"/>
        <v>1744</v>
      </c>
      <c r="G28" s="158">
        <f t="shared" si="4"/>
        <v>100</v>
      </c>
      <c r="H28" s="158">
        <f t="shared" si="4"/>
        <v>1120</v>
      </c>
      <c r="I28" s="134">
        <f>I8+I25</f>
        <v>82572</v>
      </c>
      <c r="J28" s="18"/>
      <c r="K28" s="18"/>
      <c r="L28" s="18"/>
      <c r="M28" s="18"/>
      <c r="N28" s="18"/>
    </row>
    <row r="30" ht="12.75">
      <c r="A30" s="204" t="s">
        <v>184</v>
      </c>
    </row>
    <row r="31" ht="12.75">
      <c r="A31" t="s">
        <v>183</v>
      </c>
    </row>
    <row r="32" ht="12.75">
      <c r="A32" t="s">
        <v>186</v>
      </c>
    </row>
    <row r="33" ht="12.75">
      <c r="A33" t="s">
        <v>185</v>
      </c>
    </row>
  </sheetData>
  <hyperlinks>
    <hyperlink ref="A4" location="'dettaglio Farmacie'!A1" display="FARMACIE"/>
    <hyperlink ref="A30" location="'dettaglio prelievi'!A1" display="* Il totale è comprensivo delle 11767 prenotazioni di prelievi (vedi dettaglio prelievi) "/>
  </hyperlinks>
  <printOptions/>
  <pageMargins left="0.7874015748031497" right="0.7874015748031497" top="0.62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3"/>
  <sheetViews>
    <sheetView workbookViewId="0" topLeftCell="A1">
      <selection activeCell="A1" sqref="A1:G1"/>
    </sheetView>
  </sheetViews>
  <sheetFormatPr defaultColWidth="9.140625" defaultRowHeight="12.75"/>
  <cols>
    <col min="1" max="1" width="25.7109375" style="154" customWidth="1"/>
    <col min="2" max="2" width="13.421875" style="0" customWidth="1"/>
    <col min="3" max="3" width="12.7109375" style="0" customWidth="1"/>
    <col min="4" max="4" width="11.421875" style="155" customWidth="1"/>
    <col min="5" max="6" width="8.8515625" style="0" customWidth="1"/>
    <col min="7" max="7" width="8.421875" style="0" customWidth="1"/>
    <col min="8" max="8" width="17.00390625" style="0" bestFit="1" customWidth="1"/>
    <col min="9" max="9" width="5.28125" style="0" customWidth="1"/>
    <col min="10" max="10" width="6.8515625" style="175" customWidth="1"/>
    <col min="11" max="11" width="6.00390625" style="0" customWidth="1"/>
    <col min="12" max="12" width="30.28125" style="0" customWidth="1"/>
    <col min="13" max="13" width="6.7109375" style="0" customWidth="1"/>
    <col min="14" max="16384" width="13.7109375" style="0" customWidth="1"/>
  </cols>
  <sheetData>
    <row r="1" spans="1:7" ht="14.25" customHeight="1" thickBot="1">
      <c r="A1" s="265" t="s">
        <v>181</v>
      </c>
      <c r="B1" s="265"/>
      <c r="C1" s="265"/>
      <c r="D1" s="265"/>
      <c r="E1" s="265"/>
      <c r="F1" s="265"/>
      <c r="G1" s="265"/>
    </row>
    <row r="2" spans="1:10" s="141" customFormat="1" ht="36.75" customHeight="1">
      <c r="A2" s="135" t="s">
        <v>97</v>
      </c>
      <c r="B2" s="136" t="s">
        <v>98</v>
      </c>
      <c r="C2" s="136" t="s">
        <v>99</v>
      </c>
      <c r="D2" s="137" t="s">
        <v>100</v>
      </c>
      <c r="E2" s="136" t="s">
        <v>101</v>
      </c>
      <c r="F2" s="138" t="s">
        <v>102</v>
      </c>
      <c r="G2" s="139" t="s">
        <v>103</v>
      </c>
      <c r="H2" s="140" t="s">
        <v>104</v>
      </c>
      <c r="J2" s="176"/>
    </row>
    <row r="3" spans="1:10" ht="12.75">
      <c r="A3" s="142" t="s">
        <v>105</v>
      </c>
      <c r="B3" s="143">
        <v>317</v>
      </c>
      <c r="C3" s="143">
        <v>317</v>
      </c>
      <c r="D3" s="143">
        <v>2</v>
      </c>
      <c r="E3" s="144">
        <v>40</v>
      </c>
      <c r="F3" s="145">
        <v>6</v>
      </c>
      <c r="G3" s="144">
        <v>38</v>
      </c>
      <c r="H3" s="146">
        <f>(E3*100)/C3</f>
        <v>12.618296529968454</v>
      </c>
      <c r="I3" s="18"/>
      <c r="J3"/>
    </row>
    <row r="4" spans="1:10" ht="12.75">
      <c r="A4" s="142" t="s">
        <v>106</v>
      </c>
      <c r="B4" s="143">
        <v>250</v>
      </c>
      <c r="C4" s="143">
        <v>250</v>
      </c>
      <c r="D4" s="143">
        <v>2</v>
      </c>
      <c r="E4" s="144">
        <v>30</v>
      </c>
      <c r="F4" s="145">
        <v>7</v>
      </c>
      <c r="G4" s="144">
        <v>29</v>
      </c>
      <c r="H4" s="146">
        <f aca="true" t="shared" si="0" ref="H4:H57">(E4*100)/C4</f>
        <v>12</v>
      </c>
      <c r="I4" s="147"/>
      <c r="J4"/>
    </row>
    <row r="5" spans="1:10" ht="12.75">
      <c r="A5" s="142" t="s">
        <v>107</v>
      </c>
      <c r="B5" s="143">
        <v>422</v>
      </c>
      <c r="C5" s="143">
        <v>422</v>
      </c>
      <c r="D5" s="143">
        <v>19</v>
      </c>
      <c r="E5" s="144">
        <v>81</v>
      </c>
      <c r="F5" s="145">
        <v>14</v>
      </c>
      <c r="G5" s="144">
        <v>92</v>
      </c>
      <c r="H5" s="146">
        <f t="shared" si="0"/>
        <v>19.194312796208532</v>
      </c>
      <c r="I5" s="147"/>
      <c r="J5"/>
    </row>
    <row r="6" spans="1:10" ht="12.75">
      <c r="A6" s="142" t="s">
        <v>108</v>
      </c>
      <c r="B6" s="143">
        <v>112</v>
      </c>
      <c r="C6" s="143">
        <v>112</v>
      </c>
      <c r="D6" s="143">
        <v>3</v>
      </c>
      <c r="E6" s="144">
        <v>35</v>
      </c>
      <c r="F6" s="145">
        <v>7</v>
      </c>
      <c r="G6" s="144">
        <v>11</v>
      </c>
      <c r="H6" s="146">
        <f t="shared" si="0"/>
        <v>31.25</v>
      </c>
      <c r="I6" s="147"/>
      <c r="J6"/>
    </row>
    <row r="7" spans="1:10" ht="12.75">
      <c r="A7" s="142" t="s">
        <v>109</v>
      </c>
      <c r="B7" s="143">
        <v>906</v>
      </c>
      <c r="C7" s="143">
        <v>906</v>
      </c>
      <c r="D7" s="143">
        <v>22</v>
      </c>
      <c r="E7" s="144">
        <v>168</v>
      </c>
      <c r="F7" s="145">
        <v>30</v>
      </c>
      <c r="G7" s="144">
        <v>135</v>
      </c>
      <c r="H7" s="146">
        <f t="shared" si="0"/>
        <v>18.543046357615893</v>
      </c>
      <c r="I7" s="147"/>
      <c r="J7"/>
    </row>
    <row r="8" spans="1:10" ht="12.75">
      <c r="A8" s="142" t="s">
        <v>110</v>
      </c>
      <c r="B8" s="143">
        <v>623</v>
      </c>
      <c r="C8" s="143">
        <v>623</v>
      </c>
      <c r="D8" s="143">
        <v>22</v>
      </c>
      <c r="E8" s="144">
        <v>125</v>
      </c>
      <c r="F8" s="145">
        <v>28</v>
      </c>
      <c r="G8" s="144">
        <v>107</v>
      </c>
      <c r="H8" s="146">
        <f t="shared" si="0"/>
        <v>20.064205457463885</v>
      </c>
      <c r="I8" s="147"/>
      <c r="J8"/>
    </row>
    <row r="9" spans="1:10" ht="12.75">
      <c r="A9" s="142" t="s">
        <v>111</v>
      </c>
      <c r="B9" s="143">
        <v>344</v>
      </c>
      <c r="C9" s="143">
        <v>344</v>
      </c>
      <c r="D9" s="143">
        <v>14</v>
      </c>
      <c r="E9" s="144">
        <v>65</v>
      </c>
      <c r="F9" s="145">
        <v>11</v>
      </c>
      <c r="G9" s="144">
        <v>79</v>
      </c>
      <c r="H9" s="146">
        <f t="shared" si="0"/>
        <v>18.8953488372093</v>
      </c>
      <c r="I9" s="147"/>
      <c r="J9"/>
    </row>
    <row r="10" spans="1:10" ht="12.75">
      <c r="A10" s="142" t="s">
        <v>112</v>
      </c>
      <c r="B10" s="143">
        <v>468</v>
      </c>
      <c r="C10" s="143">
        <v>468</v>
      </c>
      <c r="D10" s="143">
        <v>5</v>
      </c>
      <c r="E10" s="144">
        <v>56</v>
      </c>
      <c r="F10" s="145">
        <v>10</v>
      </c>
      <c r="G10" s="144">
        <v>42</v>
      </c>
      <c r="H10" s="146">
        <f t="shared" si="0"/>
        <v>11.965811965811966</v>
      </c>
      <c r="I10" s="147"/>
      <c r="J10"/>
    </row>
    <row r="11" spans="1:10" ht="12.75">
      <c r="A11" s="142" t="s">
        <v>113</v>
      </c>
      <c r="B11" s="143">
        <v>150</v>
      </c>
      <c r="C11" s="143">
        <v>150</v>
      </c>
      <c r="D11" s="143">
        <v>9</v>
      </c>
      <c r="E11" s="144">
        <v>31</v>
      </c>
      <c r="F11" s="145">
        <v>5</v>
      </c>
      <c r="G11" s="144">
        <v>29</v>
      </c>
      <c r="H11" s="146">
        <f t="shared" si="0"/>
        <v>20.666666666666668</v>
      </c>
      <c r="I11" s="147"/>
      <c r="J11"/>
    </row>
    <row r="12" spans="1:10" ht="12.75">
      <c r="A12" s="142" t="s">
        <v>114</v>
      </c>
      <c r="B12" s="143">
        <v>207</v>
      </c>
      <c r="C12" s="143">
        <v>207</v>
      </c>
      <c r="D12" s="143">
        <v>5</v>
      </c>
      <c r="E12" s="144">
        <v>31</v>
      </c>
      <c r="F12" s="145">
        <v>6</v>
      </c>
      <c r="G12" s="144">
        <v>45</v>
      </c>
      <c r="H12" s="146">
        <f t="shared" si="0"/>
        <v>14.97584541062802</v>
      </c>
      <c r="I12" s="147"/>
      <c r="J12"/>
    </row>
    <row r="13" spans="1:10" ht="12.75">
      <c r="A13" s="142" t="s">
        <v>115</v>
      </c>
      <c r="B13" s="143">
        <v>269</v>
      </c>
      <c r="C13" s="143">
        <v>269</v>
      </c>
      <c r="D13" s="143">
        <v>8</v>
      </c>
      <c r="E13" s="144">
        <v>41</v>
      </c>
      <c r="F13" s="145">
        <v>11</v>
      </c>
      <c r="G13" s="144">
        <v>38</v>
      </c>
      <c r="H13" s="146">
        <f t="shared" si="0"/>
        <v>15.241635687732343</v>
      </c>
      <c r="I13" s="147"/>
      <c r="J13"/>
    </row>
    <row r="14" spans="1:10" ht="12.75">
      <c r="A14" s="142" t="s">
        <v>116</v>
      </c>
      <c r="B14" s="143">
        <v>598</v>
      </c>
      <c r="C14" s="143">
        <v>598</v>
      </c>
      <c r="D14" s="143">
        <v>7</v>
      </c>
      <c r="E14" s="144">
        <v>107</v>
      </c>
      <c r="F14" s="145">
        <v>10</v>
      </c>
      <c r="G14" s="144">
        <v>72</v>
      </c>
      <c r="H14" s="146">
        <f t="shared" si="0"/>
        <v>17.892976588628763</v>
      </c>
      <c r="I14" s="147"/>
      <c r="J14"/>
    </row>
    <row r="15" spans="1:10" ht="12.75">
      <c r="A15" s="142" t="s">
        <v>117</v>
      </c>
      <c r="B15" s="143">
        <v>212</v>
      </c>
      <c r="C15" s="143">
        <v>212</v>
      </c>
      <c r="D15" s="143">
        <v>8</v>
      </c>
      <c r="E15" s="144">
        <v>34</v>
      </c>
      <c r="F15" s="145">
        <v>5</v>
      </c>
      <c r="G15" s="144">
        <v>58</v>
      </c>
      <c r="H15" s="146">
        <f t="shared" si="0"/>
        <v>16.037735849056602</v>
      </c>
      <c r="I15" s="147"/>
      <c r="J15"/>
    </row>
    <row r="16" spans="1:10" ht="12.75">
      <c r="A16" s="142" t="s">
        <v>118</v>
      </c>
      <c r="B16" s="143">
        <v>418</v>
      </c>
      <c r="C16" s="143">
        <v>418</v>
      </c>
      <c r="D16" s="143">
        <v>10</v>
      </c>
      <c r="E16" s="144">
        <v>62</v>
      </c>
      <c r="F16" s="145">
        <v>14</v>
      </c>
      <c r="G16" s="144">
        <v>75</v>
      </c>
      <c r="H16" s="146">
        <f t="shared" si="0"/>
        <v>14.832535885167465</v>
      </c>
      <c r="I16" s="147"/>
      <c r="J16"/>
    </row>
    <row r="17" spans="1:10" ht="12.75">
      <c r="A17" s="142" t="s">
        <v>119</v>
      </c>
      <c r="B17" s="143">
        <v>380</v>
      </c>
      <c r="C17" s="143">
        <v>380</v>
      </c>
      <c r="D17" s="143">
        <v>14</v>
      </c>
      <c r="E17" s="144">
        <v>74</v>
      </c>
      <c r="F17" s="145">
        <v>7</v>
      </c>
      <c r="G17" s="144">
        <v>82</v>
      </c>
      <c r="H17" s="146">
        <f t="shared" si="0"/>
        <v>19.473684210526315</v>
      </c>
      <c r="I17" s="147"/>
      <c r="J17"/>
    </row>
    <row r="18" spans="1:10" ht="12.75">
      <c r="A18" s="142" t="s">
        <v>120</v>
      </c>
      <c r="B18" s="143">
        <v>114</v>
      </c>
      <c r="C18" s="143">
        <v>114</v>
      </c>
      <c r="D18" s="143"/>
      <c r="E18" s="144">
        <v>23</v>
      </c>
      <c r="F18" s="145">
        <v>2</v>
      </c>
      <c r="G18" s="144">
        <v>14</v>
      </c>
      <c r="H18" s="146">
        <f t="shared" si="0"/>
        <v>20.17543859649123</v>
      </c>
      <c r="I18" s="147"/>
      <c r="J18"/>
    </row>
    <row r="19" spans="1:10" ht="12.75">
      <c r="A19" s="142" t="s">
        <v>121</v>
      </c>
      <c r="B19" s="143">
        <v>113</v>
      </c>
      <c r="C19" s="143">
        <v>113</v>
      </c>
      <c r="D19" s="143">
        <v>12</v>
      </c>
      <c r="E19" s="144">
        <v>18</v>
      </c>
      <c r="F19" s="145"/>
      <c r="G19" s="144">
        <v>46</v>
      </c>
      <c r="H19" s="146">
        <f t="shared" si="0"/>
        <v>15.929203539823009</v>
      </c>
      <c r="I19" s="147"/>
      <c r="J19"/>
    </row>
    <row r="20" spans="1:10" ht="12.75">
      <c r="A20" s="142" t="s">
        <v>122</v>
      </c>
      <c r="B20" s="143">
        <v>119</v>
      </c>
      <c r="C20" s="143">
        <v>119</v>
      </c>
      <c r="D20" s="143"/>
      <c r="E20" s="144">
        <v>23</v>
      </c>
      <c r="F20" s="145">
        <v>4</v>
      </c>
      <c r="G20" s="148"/>
      <c r="H20" s="146">
        <f t="shared" si="0"/>
        <v>19.327731092436974</v>
      </c>
      <c r="J20"/>
    </row>
    <row r="21" spans="1:10" ht="12.75">
      <c r="A21" s="142" t="s">
        <v>123</v>
      </c>
      <c r="B21" s="143">
        <v>399</v>
      </c>
      <c r="C21" s="143">
        <v>399</v>
      </c>
      <c r="D21" s="143">
        <v>3</v>
      </c>
      <c r="E21" s="144">
        <v>47</v>
      </c>
      <c r="F21" s="145">
        <v>11</v>
      </c>
      <c r="G21" s="144">
        <v>46</v>
      </c>
      <c r="H21" s="146">
        <f t="shared" si="0"/>
        <v>11.779448621553884</v>
      </c>
      <c r="I21" s="147"/>
      <c r="J21"/>
    </row>
    <row r="22" spans="1:10" ht="12.75">
      <c r="A22" s="142" t="s">
        <v>124</v>
      </c>
      <c r="B22" s="143">
        <v>104</v>
      </c>
      <c r="C22" s="143">
        <v>104</v>
      </c>
      <c r="D22" s="143">
        <v>4</v>
      </c>
      <c r="E22" s="144">
        <v>21</v>
      </c>
      <c r="F22" s="145">
        <v>5</v>
      </c>
      <c r="G22" s="144">
        <v>25</v>
      </c>
      <c r="H22" s="146">
        <f t="shared" si="0"/>
        <v>20.192307692307693</v>
      </c>
      <c r="I22" s="147"/>
      <c r="J22"/>
    </row>
    <row r="23" spans="1:10" ht="12.75">
      <c r="A23" s="142" t="s">
        <v>125</v>
      </c>
      <c r="B23" s="143">
        <v>210</v>
      </c>
      <c r="C23" s="143">
        <v>210</v>
      </c>
      <c r="D23" s="143">
        <v>4</v>
      </c>
      <c r="E23" s="144">
        <v>36</v>
      </c>
      <c r="F23" s="145">
        <v>3</v>
      </c>
      <c r="G23" s="144">
        <v>29</v>
      </c>
      <c r="H23" s="146">
        <f t="shared" si="0"/>
        <v>17.142857142857142</v>
      </c>
      <c r="J23"/>
    </row>
    <row r="24" spans="1:10" ht="12.75">
      <c r="A24" s="142" t="s">
        <v>126</v>
      </c>
      <c r="B24" s="143">
        <v>18</v>
      </c>
      <c r="C24" s="143">
        <v>18</v>
      </c>
      <c r="D24" s="143"/>
      <c r="E24" s="144">
        <v>3</v>
      </c>
      <c r="F24" s="145"/>
      <c r="G24" s="148"/>
      <c r="H24" s="146">
        <f t="shared" si="0"/>
        <v>16.666666666666668</v>
      </c>
      <c r="J24"/>
    </row>
    <row r="25" spans="1:10" ht="12.75">
      <c r="A25" s="142" t="s">
        <v>127</v>
      </c>
      <c r="B25" s="143">
        <v>551</v>
      </c>
      <c r="C25" s="143">
        <v>551</v>
      </c>
      <c r="D25" s="143">
        <v>19</v>
      </c>
      <c r="E25" s="144">
        <v>88</v>
      </c>
      <c r="F25" s="145">
        <v>18</v>
      </c>
      <c r="G25" s="144">
        <v>102</v>
      </c>
      <c r="H25" s="146">
        <f t="shared" si="0"/>
        <v>15.970961887477314</v>
      </c>
      <c r="I25" s="147"/>
      <c r="J25"/>
    </row>
    <row r="26" spans="1:10" ht="12.75">
      <c r="A26" s="142" t="s">
        <v>128</v>
      </c>
      <c r="B26" s="143">
        <v>858</v>
      </c>
      <c r="C26" s="143">
        <v>858</v>
      </c>
      <c r="D26" s="143">
        <v>14</v>
      </c>
      <c r="E26" s="144">
        <v>127</v>
      </c>
      <c r="F26" s="145">
        <v>22</v>
      </c>
      <c r="G26" s="144">
        <v>116</v>
      </c>
      <c r="H26" s="146">
        <f t="shared" si="0"/>
        <v>14.801864801864802</v>
      </c>
      <c r="I26" s="147"/>
      <c r="J26"/>
    </row>
    <row r="27" spans="1:10" ht="12.75">
      <c r="A27" s="142" t="s">
        <v>129</v>
      </c>
      <c r="B27" s="143">
        <v>166</v>
      </c>
      <c r="C27" s="143">
        <v>166</v>
      </c>
      <c r="D27" s="143">
        <v>2</v>
      </c>
      <c r="E27" s="144">
        <v>21</v>
      </c>
      <c r="F27" s="145">
        <v>5</v>
      </c>
      <c r="G27" s="144">
        <v>25</v>
      </c>
      <c r="H27" s="146">
        <f t="shared" si="0"/>
        <v>12.650602409638553</v>
      </c>
      <c r="I27" s="147"/>
      <c r="J27"/>
    </row>
    <row r="28" spans="1:10" ht="12.75">
      <c r="A28" s="142" t="s">
        <v>130</v>
      </c>
      <c r="B28" s="143">
        <v>535</v>
      </c>
      <c r="C28" s="143">
        <v>535</v>
      </c>
      <c r="D28" s="143">
        <v>42</v>
      </c>
      <c r="E28" s="144">
        <v>90</v>
      </c>
      <c r="F28" s="145">
        <v>20</v>
      </c>
      <c r="G28" s="144">
        <v>149</v>
      </c>
      <c r="H28" s="146">
        <f t="shared" si="0"/>
        <v>16.822429906542055</v>
      </c>
      <c r="I28" s="147"/>
      <c r="J28"/>
    </row>
    <row r="29" spans="1:10" ht="12.75">
      <c r="A29" s="142" t="s">
        <v>131</v>
      </c>
      <c r="B29" s="143">
        <v>213</v>
      </c>
      <c r="C29" s="143">
        <v>213</v>
      </c>
      <c r="D29" s="143"/>
      <c r="E29" s="144">
        <v>38</v>
      </c>
      <c r="F29" s="145">
        <v>7</v>
      </c>
      <c r="G29" s="144">
        <v>25</v>
      </c>
      <c r="H29" s="146">
        <f t="shared" si="0"/>
        <v>17.84037558685446</v>
      </c>
      <c r="I29" s="147"/>
      <c r="J29"/>
    </row>
    <row r="30" spans="1:10" ht="12.75">
      <c r="A30" s="142" t="s">
        <v>132</v>
      </c>
      <c r="B30" s="143">
        <v>144</v>
      </c>
      <c r="C30" s="143">
        <v>144</v>
      </c>
      <c r="D30" s="143">
        <v>11</v>
      </c>
      <c r="E30" s="144">
        <v>19</v>
      </c>
      <c r="F30" s="145">
        <v>2</v>
      </c>
      <c r="G30" s="144">
        <v>30</v>
      </c>
      <c r="H30" s="146">
        <f t="shared" si="0"/>
        <v>13.194444444444445</v>
      </c>
      <c r="I30" s="147"/>
      <c r="J30"/>
    </row>
    <row r="31" spans="1:10" ht="12.75">
      <c r="A31" s="142" t="s">
        <v>133</v>
      </c>
      <c r="B31" s="143">
        <v>121</v>
      </c>
      <c r="C31" s="143">
        <v>121</v>
      </c>
      <c r="D31" s="143">
        <v>2</v>
      </c>
      <c r="E31" s="144">
        <v>30</v>
      </c>
      <c r="F31" s="145">
        <v>1</v>
      </c>
      <c r="G31" s="144">
        <v>34</v>
      </c>
      <c r="H31" s="146">
        <f t="shared" si="0"/>
        <v>24.793388429752067</v>
      </c>
      <c r="I31" s="147"/>
      <c r="J31"/>
    </row>
    <row r="32" spans="1:10" ht="12.75">
      <c r="A32" s="142" t="s">
        <v>134</v>
      </c>
      <c r="B32" s="143">
        <v>273</v>
      </c>
      <c r="C32" s="143">
        <v>273</v>
      </c>
      <c r="D32" s="143">
        <v>20</v>
      </c>
      <c r="E32" s="144">
        <v>52</v>
      </c>
      <c r="F32" s="145">
        <v>9</v>
      </c>
      <c r="G32" s="144">
        <v>61</v>
      </c>
      <c r="H32" s="146">
        <f t="shared" si="0"/>
        <v>19.047619047619047</v>
      </c>
      <c r="I32" s="147"/>
      <c r="J32"/>
    </row>
    <row r="33" spans="1:10" ht="12.75">
      <c r="A33" s="142" t="s">
        <v>135</v>
      </c>
      <c r="B33" s="143">
        <v>523</v>
      </c>
      <c r="C33" s="143">
        <v>523</v>
      </c>
      <c r="D33" s="143">
        <v>10</v>
      </c>
      <c r="E33" s="144">
        <v>94</v>
      </c>
      <c r="F33" s="145">
        <v>16</v>
      </c>
      <c r="G33" s="144">
        <v>62</v>
      </c>
      <c r="H33" s="146">
        <f t="shared" si="0"/>
        <v>17.97323135755258</v>
      </c>
      <c r="I33" s="147"/>
      <c r="J33"/>
    </row>
    <row r="34" spans="1:10" ht="12.75">
      <c r="A34" s="142" t="s">
        <v>136</v>
      </c>
      <c r="B34" s="143">
        <v>91</v>
      </c>
      <c r="C34" s="143">
        <v>91</v>
      </c>
      <c r="D34" s="143">
        <v>1</v>
      </c>
      <c r="E34" s="144">
        <v>23</v>
      </c>
      <c r="F34" s="145">
        <v>4</v>
      </c>
      <c r="G34" s="144">
        <v>27</v>
      </c>
      <c r="H34" s="146">
        <f t="shared" si="0"/>
        <v>25.274725274725274</v>
      </c>
      <c r="J34"/>
    </row>
    <row r="35" spans="1:10" ht="12.75">
      <c r="A35" s="142" t="s">
        <v>137</v>
      </c>
      <c r="B35" s="143">
        <v>84</v>
      </c>
      <c r="C35" s="143">
        <v>84</v>
      </c>
      <c r="D35" s="143">
        <v>4</v>
      </c>
      <c r="E35" s="144">
        <v>20</v>
      </c>
      <c r="F35" s="145">
        <v>2</v>
      </c>
      <c r="G35" s="144">
        <v>19</v>
      </c>
      <c r="H35" s="146">
        <f t="shared" si="0"/>
        <v>23.80952380952381</v>
      </c>
      <c r="J35"/>
    </row>
    <row r="36" spans="1:10" ht="12.75">
      <c r="A36" s="142" t="s">
        <v>138</v>
      </c>
      <c r="B36" s="143">
        <v>527</v>
      </c>
      <c r="C36" s="143">
        <v>527</v>
      </c>
      <c r="D36" s="143">
        <v>15</v>
      </c>
      <c r="E36" s="144">
        <v>87</v>
      </c>
      <c r="F36" s="145">
        <v>18</v>
      </c>
      <c r="G36" s="144">
        <v>61</v>
      </c>
      <c r="H36" s="146">
        <f t="shared" si="0"/>
        <v>16.50853889943074</v>
      </c>
      <c r="I36" s="147"/>
      <c r="J36"/>
    </row>
    <row r="37" spans="1:10" ht="12.75">
      <c r="A37" s="142" t="s">
        <v>139</v>
      </c>
      <c r="B37" s="143">
        <v>317</v>
      </c>
      <c r="C37" s="143">
        <v>317</v>
      </c>
      <c r="D37" s="143">
        <v>14</v>
      </c>
      <c r="E37" s="144">
        <v>61</v>
      </c>
      <c r="F37" s="145">
        <v>8</v>
      </c>
      <c r="G37" s="144">
        <v>70</v>
      </c>
      <c r="H37" s="146">
        <f t="shared" si="0"/>
        <v>19.242902208201894</v>
      </c>
      <c r="I37" s="147"/>
      <c r="J37"/>
    </row>
    <row r="38" spans="1:10" ht="12.75">
      <c r="A38" s="142" t="s">
        <v>140</v>
      </c>
      <c r="B38" s="143">
        <v>128</v>
      </c>
      <c r="C38" s="143">
        <v>128</v>
      </c>
      <c r="D38" s="143"/>
      <c r="E38" s="144">
        <v>22</v>
      </c>
      <c r="F38" s="145">
        <v>2</v>
      </c>
      <c r="G38" s="144">
        <v>4</v>
      </c>
      <c r="H38" s="146">
        <f t="shared" si="0"/>
        <v>17.1875</v>
      </c>
      <c r="J38"/>
    </row>
    <row r="39" spans="1:10" ht="12.75">
      <c r="A39" s="142" t="s">
        <v>141</v>
      </c>
      <c r="B39" s="143">
        <v>448</v>
      </c>
      <c r="C39" s="143">
        <v>448</v>
      </c>
      <c r="D39" s="143">
        <v>14</v>
      </c>
      <c r="E39" s="144">
        <v>78</v>
      </c>
      <c r="F39" s="145">
        <v>16</v>
      </c>
      <c r="G39" s="144">
        <v>84</v>
      </c>
      <c r="H39" s="146">
        <f t="shared" si="0"/>
        <v>17.410714285714285</v>
      </c>
      <c r="I39" s="147"/>
      <c r="J39"/>
    </row>
    <row r="40" spans="1:10" ht="12.75">
      <c r="A40" s="142" t="s">
        <v>142</v>
      </c>
      <c r="B40" s="143">
        <v>169</v>
      </c>
      <c r="C40" s="143">
        <v>169</v>
      </c>
      <c r="D40" s="143">
        <v>2</v>
      </c>
      <c r="E40" s="144">
        <v>27</v>
      </c>
      <c r="F40" s="145">
        <v>3</v>
      </c>
      <c r="G40" s="144">
        <v>39</v>
      </c>
      <c r="H40" s="146">
        <f t="shared" si="0"/>
        <v>15.976331360946746</v>
      </c>
      <c r="I40" s="147"/>
      <c r="J40"/>
    </row>
    <row r="41" spans="1:10" ht="12.75">
      <c r="A41" s="142" t="s">
        <v>143</v>
      </c>
      <c r="B41" s="143">
        <v>368</v>
      </c>
      <c r="C41" s="143">
        <v>368</v>
      </c>
      <c r="D41" s="143">
        <v>17</v>
      </c>
      <c r="E41" s="144">
        <v>51</v>
      </c>
      <c r="F41" s="145">
        <v>7</v>
      </c>
      <c r="G41" s="144">
        <v>56</v>
      </c>
      <c r="H41" s="146">
        <f t="shared" si="0"/>
        <v>13.858695652173912</v>
      </c>
      <c r="I41" s="147"/>
      <c r="J41"/>
    </row>
    <row r="42" spans="1:10" ht="12.75">
      <c r="A42" s="142" t="s">
        <v>144</v>
      </c>
      <c r="B42" s="143">
        <v>1139</v>
      </c>
      <c r="C42" s="143">
        <v>1139</v>
      </c>
      <c r="D42" s="143">
        <v>27</v>
      </c>
      <c r="E42" s="144">
        <v>182</v>
      </c>
      <c r="F42" s="145">
        <v>40</v>
      </c>
      <c r="G42" s="144">
        <v>131</v>
      </c>
      <c r="H42" s="146">
        <f t="shared" si="0"/>
        <v>15.97892888498683</v>
      </c>
      <c r="I42" s="147"/>
      <c r="J42"/>
    </row>
    <row r="43" spans="1:10" ht="12.75">
      <c r="A43" s="142" t="s">
        <v>145</v>
      </c>
      <c r="B43" s="143">
        <v>310</v>
      </c>
      <c r="C43" s="143">
        <v>310</v>
      </c>
      <c r="D43" s="143">
        <v>5</v>
      </c>
      <c r="E43" s="144">
        <v>48</v>
      </c>
      <c r="F43" s="145">
        <v>7</v>
      </c>
      <c r="G43" s="144">
        <v>45</v>
      </c>
      <c r="H43" s="146">
        <f t="shared" si="0"/>
        <v>15.483870967741936</v>
      </c>
      <c r="I43" s="147"/>
      <c r="J43"/>
    </row>
    <row r="44" spans="1:10" ht="12.75">
      <c r="A44" s="142" t="s">
        <v>146</v>
      </c>
      <c r="B44" s="143">
        <v>109</v>
      </c>
      <c r="C44" s="143">
        <v>109</v>
      </c>
      <c r="D44" s="143">
        <v>7</v>
      </c>
      <c r="E44" s="144">
        <v>14</v>
      </c>
      <c r="F44" s="145">
        <v>2</v>
      </c>
      <c r="G44" s="144">
        <v>29</v>
      </c>
      <c r="H44" s="146">
        <f t="shared" si="0"/>
        <v>12.844036697247706</v>
      </c>
      <c r="J44"/>
    </row>
    <row r="45" spans="1:10" ht="12.75">
      <c r="A45" s="142" t="s">
        <v>147</v>
      </c>
      <c r="B45" s="143">
        <v>392</v>
      </c>
      <c r="C45" s="143">
        <v>392</v>
      </c>
      <c r="D45" s="143">
        <v>8</v>
      </c>
      <c r="E45" s="144">
        <v>59</v>
      </c>
      <c r="F45" s="145">
        <v>5</v>
      </c>
      <c r="G45" s="144">
        <v>54</v>
      </c>
      <c r="H45" s="146">
        <f t="shared" si="0"/>
        <v>15.051020408163266</v>
      </c>
      <c r="I45" s="147"/>
      <c r="J45"/>
    </row>
    <row r="46" spans="1:10" ht="12.75">
      <c r="A46" s="142" t="s">
        <v>148</v>
      </c>
      <c r="B46" s="143">
        <v>536</v>
      </c>
      <c r="C46" s="143">
        <v>536</v>
      </c>
      <c r="D46" s="143">
        <v>9</v>
      </c>
      <c r="E46" s="144">
        <v>83</v>
      </c>
      <c r="F46" s="145">
        <v>21</v>
      </c>
      <c r="G46" s="144">
        <v>74</v>
      </c>
      <c r="H46" s="146">
        <f t="shared" si="0"/>
        <v>15.485074626865671</v>
      </c>
      <c r="I46" s="147"/>
      <c r="J46"/>
    </row>
    <row r="47" spans="1:10" ht="12.75">
      <c r="A47" s="142" t="s">
        <v>149</v>
      </c>
      <c r="B47" s="143">
        <v>286</v>
      </c>
      <c r="C47" s="143">
        <v>286</v>
      </c>
      <c r="D47" s="143">
        <v>7</v>
      </c>
      <c r="E47" s="144">
        <v>52</v>
      </c>
      <c r="F47" s="145">
        <v>15</v>
      </c>
      <c r="G47" s="144">
        <v>39</v>
      </c>
      <c r="H47" s="146">
        <f t="shared" si="0"/>
        <v>18.181818181818183</v>
      </c>
      <c r="I47" s="147"/>
      <c r="J47"/>
    </row>
    <row r="48" spans="1:10" ht="12.75">
      <c r="A48" s="142" t="s">
        <v>150</v>
      </c>
      <c r="B48" s="143">
        <v>179</v>
      </c>
      <c r="C48" s="143">
        <v>179</v>
      </c>
      <c r="D48" s="143">
        <v>6</v>
      </c>
      <c r="E48" s="144">
        <v>46</v>
      </c>
      <c r="F48" s="145">
        <v>11</v>
      </c>
      <c r="G48" s="144">
        <v>25</v>
      </c>
      <c r="H48" s="146">
        <f t="shared" si="0"/>
        <v>25.69832402234637</v>
      </c>
      <c r="I48" s="147"/>
      <c r="J48"/>
    </row>
    <row r="49" spans="1:10" ht="12.75">
      <c r="A49" s="142" t="s">
        <v>151</v>
      </c>
      <c r="B49" s="143">
        <v>590</v>
      </c>
      <c r="C49" s="143">
        <v>590</v>
      </c>
      <c r="D49" s="143">
        <v>33</v>
      </c>
      <c r="E49" s="144">
        <v>108</v>
      </c>
      <c r="F49" s="145">
        <v>23</v>
      </c>
      <c r="G49" s="144">
        <v>183</v>
      </c>
      <c r="H49" s="146">
        <f t="shared" si="0"/>
        <v>18.305084745762713</v>
      </c>
      <c r="I49" s="147"/>
      <c r="J49"/>
    </row>
    <row r="50" spans="1:10" ht="12.75">
      <c r="A50" s="142" t="s">
        <v>152</v>
      </c>
      <c r="B50" s="143">
        <v>302</v>
      </c>
      <c r="C50" s="143">
        <v>302</v>
      </c>
      <c r="D50" s="143">
        <v>10</v>
      </c>
      <c r="E50" s="144">
        <v>42</v>
      </c>
      <c r="F50" s="145">
        <v>9</v>
      </c>
      <c r="G50" s="144">
        <v>71</v>
      </c>
      <c r="H50" s="146">
        <f t="shared" si="0"/>
        <v>13.907284768211921</v>
      </c>
      <c r="I50" s="147"/>
      <c r="J50"/>
    </row>
    <row r="51" spans="1:10" ht="12.75">
      <c r="A51" s="142" t="s">
        <v>153</v>
      </c>
      <c r="B51" s="143">
        <v>81</v>
      </c>
      <c r="C51" s="143">
        <v>81</v>
      </c>
      <c r="D51" s="143"/>
      <c r="E51" s="144">
        <v>17</v>
      </c>
      <c r="F51" s="145"/>
      <c r="G51" s="144">
        <v>7</v>
      </c>
      <c r="H51" s="146">
        <f t="shared" si="0"/>
        <v>20.987654320987655</v>
      </c>
      <c r="I51" s="147"/>
      <c r="J51"/>
    </row>
    <row r="52" spans="1:10" ht="12.75">
      <c r="A52" s="142" t="s">
        <v>154</v>
      </c>
      <c r="B52" s="143">
        <v>203</v>
      </c>
      <c r="C52" s="143">
        <v>203</v>
      </c>
      <c r="D52" s="143">
        <v>6</v>
      </c>
      <c r="E52" s="144">
        <v>36</v>
      </c>
      <c r="F52" s="145">
        <v>8</v>
      </c>
      <c r="G52" s="144">
        <v>29</v>
      </c>
      <c r="H52" s="146">
        <f t="shared" si="0"/>
        <v>17.733990147783253</v>
      </c>
      <c r="I52" s="147"/>
      <c r="J52"/>
    </row>
    <row r="53" spans="1:10" ht="12.75">
      <c r="A53" s="142" t="s">
        <v>155</v>
      </c>
      <c r="B53" s="143">
        <v>168</v>
      </c>
      <c r="C53" s="143">
        <v>168</v>
      </c>
      <c r="D53" s="143"/>
      <c r="E53" s="144">
        <v>32</v>
      </c>
      <c r="F53" s="145">
        <v>8</v>
      </c>
      <c r="G53" s="144">
        <v>19</v>
      </c>
      <c r="H53" s="146">
        <f t="shared" si="0"/>
        <v>19.047619047619047</v>
      </c>
      <c r="I53" s="147"/>
      <c r="J53"/>
    </row>
    <row r="54" spans="1:10" ht="12.75">
      <c r="A54" s="142" t="s">
        <v>156</v>
      </c>
      <c r="B54" s="143">
        <v>830</v>
      </c>
      <c r="C54" s="143">
        <v>830</v>
      </c>
      <c r="D54" s="143">
        <v>94</v>
      </c>
      <c r="E54" s="144">
        <v>131</v>
      </c>
      <c r="F54" s="145">
        <v>30</v>
      </c>
      <c r="G54" s="144">
        <v>365</v>
      </c>
      <c r="H54" s="146">
        <f t="shared" si="0"/>
        <v>15.783132530120483</v>
      </c>
      <c r="I54" s="147"/>
      <c r="J54"/>
    </row>
    <row r="55" spans="1:10" ht="12.75">
      <c r="A55" s="142" t="s">
        <v>157</v>
      </c>
      <c r="B55" s="143">
        <v>890</v>
      </c>
      <c r="C55" s="143">
        <v>890</v>
      </c>
      <c r="D55" s="143">
        <v>30</v>
      </c>
      <c r="E55" s="144">
        <v>144</v>
      </c>
      <c r="F55" s="145">
        <v>31</v>
      </c>
      <c r="G55" s="144">
        <v>168</v>
      </c>
      <c r="H55" s="146">
        <f t="shared" si="0"/>
        <v>16.179775280898877</v>
      </c>
      <c r="I55" s="147"/>
      <c r="J55"/>
    </row>
    <row r="56" spans="1:10" ht="12.75">
      <c r="A56" s="142" t="s">
        <v>158</v>
      </c>
      <c r="B56" s="143">
        <v>379</v>
      </c>
      <c r="C56" s="143">
        <v>379</v>
      </c>
      <c r="D56" s="143">
        <v>16</v>
      </c>
      <c r="E56" s="144">
        <v>57</v>
      </c>
      <c r="F56" s="145">
        <v>10</v>
      </c>
      <c r="G56" s="144">
        <v>91</v>
      </c>
      <c r="H56" s="146">
        <f t="shared" si="0"/>
        <v>15.03957783641161</v>
      </c>
      <c r="I56" s="147"/>
      <c r="J56"/>
    </row>
    <row r="57" spans="1:13" s="154" customFormat="1" ht="13.5" thickBot="1">
      <c r="A57" s="149" t="s">
        <v>159</v>
      </c>
      <c r="B57" s="150">
        <v>18663</v>
      </c>
      <c r="C57" s="150">
        <f>SUM(C3:C56)</f>
        <v>18663</v>
      </c>
      <c r="D57" s="150">
        <f>SUM(D3:D56)</f>
        <v>618</v>
      </c>
      <c r="E57" s="151">
        <f>SUM(E3:E56)</f>
        <v>3130</v>
      </c>
      <c r="F57" s="152">
        <f>SUM(F3:F56)</f>
        <v>576</v>
      </c>
      <c r="G57" s="151">
        <f>SUM(G3:G56)</f>
        <v>3386</v>
      </c>
      <c r="H57" s="153">
        <f t="shared" si="0"/>
        <v>16.771151476182823</v>
      </c>
      <c r="J57"/>
      <c r="K57"/>
      <c r="L57"/>
      <c r="M57"/>
    </row>
    <row r="58" ht="12.75">
      <c r="J58"/>
    </row>
    <row r="59" ht="12.75">
      <c r="J59"/>
    </row>
    <row r="60" ht="12.75">
      <c r="J60"/>
    </row>
    <row r="61" ht="12.75">
      <c r="J61"/>
    </row>
    <row r="62" ht="12.75">
      <c r="J62"/>
    </row>
    <row r="63" ht="12.75">
      <c r="J63"/>
    </row>
    <row r="64" ht="12.75">
      <c r="J64"/>
    </row>
    <row r="65" ht="12.75">
      <c r="J65"/>
    </row>
    <row r="66" ht="12.75">
      <c r="J66"/>
    </row>
    <row r="67" ht="12.75">
      <c r="J67"/>
    </row>
    <row r="68" ht="12.75">
      <c r="J68"/>
    </row>
    <row r="69" ht="12.75">
      <c r="J69"/>
    </row>
    <row r="70" ht="12.75">
      <c r="J70"/>
    </row>
    <row r="71" ht="12.75">
      <c r="J71"/>
    </row>
    <row r="72" ht="12.75">
      <c r="J72"/>
    </row>
    <row r="73" ht="12.75">
      <c r="J73"/>
    </row>
  </sheetData>
  <mergeCells count="1"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A1" sqref="A1"/>
    </sheetView>
  </sheetViews>
  <sheetFormatPr defaultColWidth="9.140625" defaultRowHeight="12.75"/>
  <cols>
    <col min="1" max="1" width="34.140625" style="16" bestFit="1" customWidth="1"/>
    <col min="2" max="2" width="8.140625" style="115" customWidth="1"/>
    <col min="3" max="3" width="6.28125" style="115" customWidth="1"/>
    <col min="4" max="5" width="5.7109375" style="115" customWidth="1"/>
    <col min="6" max="6" width="4.140625" style="115" bestFit="1" customWidth="1"/>
    <col min="7" max="7" width="5.421875" style="115" customWidth="1"/>
    <col min="8" max="8" width="6.28125" style="115" customWidth="1"/>
    <col min="9" max="9" width="5.421875" style="115" bestFit="1" customWidth="1"/>
    <col min="10" max="10" width="5.57421875" style="115" bestFit="1" customWidth="1"/>
    <col min="11" max="11" width="5.8515625" style="115" customWidth="1"/>
    <col min="12" max="12" width="5.140625" style="115" customWidth="1"/>
    <col min="13" max="13" width="5.57421875" style="115" customWidth="1"/>
    <col min="14" max="14" width="4.57421875" style="115" customWidth="1"/>
    <col min="15" max="15" width="6.00390625" style="115" bestFit="1" customWidth="1"/>
    <col min="16" max="16384" width="6.7109375" style="115" customWidth="1"/>
  </cols>
  <sheetData>
    <row r="1" spans="1:16" ht="13.5" thickBot="1">
      <c r="A1" s="14" t="s">
        <v>180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7"/>
    </row>
    <row r="2" spans="1:16" ht="106.5" thickBot="1">
      <c r="A2" s="116" t="s">
        <v>182</v>
      </c>
      <c r="B2" s="117" t="s">
        <v>78</v>
      </c>
      <c r="C2" s="118" t="s">
        <v>79</v>
      </c>
      <c r="D2" s="118" t="s">
        <v>80</v>
      </c>
      <c r="E2" s="118" t="s">
        <v>81</v>
      </c>
      <c r="F2" s="118" t="s">
        <v>82</v>
      </c>
      <c r="G2" s="118" t="s">
        <v>83</v>
      </c>
      <c r="H2" s="118" t="s">
        <v>84</v>
      </c>
      <c r="I2" s="118" t="s">
        <v>85</v>
      </c>
      <c r="J2" s="118" t="s">
        <v>86</v>
      </c>
      <c r="K2" s="118" t="s">
        <v>87</v>
      </c>
      <c r="L2" s="118" t="s">
        <v>88</v>
      </c>
      <c r="M2" s="118" t="s">
        <v>89</v>
      </c>
      <c r="N2" s="118" t="s">
        <v>90</v>
      </c>
      <c r="O2" s="119" t="s">
        <v>0</v>
      </c>
      <c r="P2" s="120" t="s">
        <v>1</v>
      </c>
    </row>
    <row r="3" spans="1:16" ht="12.75">
      <c r="A3" s="29" t="s">
        <v>91</v>
      </c>
      <c r="B3" s="121">
        <v>561</v>
      </c>
      <c r="C3" s="122">
        <v>348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3"/>
      <c r="P3" s="182">
        <f>SUM(B3:O3)</f>
        <v>909</v>
      </c>
    </row>
    <row r="4" spans="1:16" ht="12.75">
      <c r="A4" s="12" t="s">
        <v>92</v>
      </c>
      <c r="B4" s="124">
        <v>164</v>
      </c>
      <c r="C4" s="125">
        <v>824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7"/>
      <c r="P4" s="183">
        <f>SUM(B4:O4)</f>
        <v>988</v>
      </c>
    </row>
    <row r="5" spans="1:16" ht="12.75">
      <c r="A5" s="12" t="s">
        <v>93</v>
      </c>
      <c r="B5" s="128"/>
      <c r="C5" s="129">
        <v>3884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30"/>
      <c r="P5" s="183">
        <f>SUM(B5:O5)</f>
        <v>3884</v>
      </c>
    </row>
    <row r="6" spans="1:16" ht="12.75">
      <c r="A6" s="12" t="s">
        <v>94</v>
      </c>
      <c r="B6" s="184"/>
      <c r="C6" s="185">
        <v>4</v>
      </c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6"/>
      <c r="P6" s="183">
        <f>SUM(B6:O6)</f>
        <v>4</v>
      </c>
    </row>
    <row r="7" spans="1:16" ht="12.75">
      <c r="A7" s="12" t="s">
        <v>19</v>
      </c>
      <c r="B7" s="184"/>
      <c r="C7" s="185">
        <v>274</v>
      </c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6"/>
      <c r="P7" s="183">
        <f>SUM(B7:O7)</f>
        <v>274</v>
      </c>
    </row>
    <row r="8" spans="1:16" ht="12.75">
      <c r="A8" s="12" t="s">
        <v>95</v>
      </c>
      <c r="B8" s="184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6"/>
      <c r="P8" s="183">
        <v>0</v>
      </c>
    </row>
    <row r="9" spans="1:16" ht="12.75">
      <c r="A9" s="131" t="s">
        <v>8</v>
      </c>
      <c r="B9" s="184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6"/>
      <c r="P9" s="187">
        <v>0</v>
      </c>
    </row>
    <row r="10" spans="1:16" ht="12.75">
      <c r="A10" s="12" t="s">
        <v>2</v>
      </c>
      <c r="B10" s="184"/>
      <c r="C10" s="185"/>
      <c r="D10" s="185"/>
      <c r="E10" s="185"/>
      <c r="F10" s="185">
        <v>362</v>
      </c>
      <c r="G10" s="185"/>
      <c r="H10" s="185"/>
      <c r="I10" s="185"/>
      <c r="J10" s="185"/>
      <c r="K10" s="185"/>
      <c r="L10" s="185"/>
      <c r="M10" s="185"/>
      <c r="N10" s="185"/>
      <c r="O10" s="186"/>
      <c r="P10" s="187">
        <f aca="true" t="shared" si="0" ref="P10:P19">SUM(B10:O10)</f>
        <v>362</v>
      </c>
    </row>
    <row r="11" spans="1:16" ht="12.75">
      <c r="A11" s="12" t="s">
        <v>3</v>
      </c>
      <c r="B11" s="184"/>
      <c r="C11" s="185"/>
      <c r="D11" s="185"/>
      <c r="E11" s="185"/>
      <c r="F11" s="185"/>
      <c r="G11" s="188">
        <v>1042</v>
      </c>
      <c r="H11" s="185"/>
      <c r="I11" s="185"/>
      <c r="J11" s="185"/>
      <c r="K11" s="185"/>
      <c r="L11" s="185"/>
      <c r="M11" s="185"/>
      <c r="N11" s="185"/>
      <c r="O11" s="186"/>
      <c r="P11" s="183">
        <f t="shared" si="0"/>
        <v>1042</v>
      </c>
    </row>
    <row r="12" spans="1:16" ht="12.75">
      <c r="A12" s="12" t="s">
        <v>9</v>
      </c>
      <c r="B12" s="184"/>
      <c r="C12" s="185">
        <v>210</v>
      </c>
      <c r="D12" s="185"/>
      <c r="E12" s="185"/>
      <c r="F12" s="185"/>
      <c r="G12" s="185"/>
      <c r="H12" s="185">
        <v>141</v>
      </c>
      <c r="I12" s="185"/>
      <c r="J12" s="185"/>
      <c r="K12" s="185"/>
      <c r="L12" s="185"/>
      <c r="M12" s="185"/>
      <c r="N12" s="185"/>
      <c r="O12" s="186"/>
      <c r="P12" s="183">
        <f t="shared" si="0"/>
        <v>351</v>
      </c>
    </row>
    <row r="13" spans="1:16" ht="12.75">
      <c r="A13" s="12" t="s">
        <v>4</v>
      </c>
      <c r="B13" s="184"/>
      <c r="C13" s="185"/>
      <c r="D13" s="185"/>
      <c r="E13" s="185"/>
      <c r="F13" s="185"/>
      <c r="G13" s="185"/>
      <c r="H13" s="185">
        <v>916</v>
      </c>
      <c r="I13" s="185"/>
      <c r="J13" s="185"/>
      <c r="K13" s="185"/>
      <c r="L13" s="185"/>
      <c r="M13" s="185"/>
      <c r="N13" s="185"/>
      <c r="O13" s="186"/>
      <c r="P13" s="183">
        <f t="shared" si="0"/>
        <v>916</v>
      </c>
    </row>
    <row r="14" spans="1:16" ht="12.75">
      <c r="A14" s="12" t="s">
        <v>5</v>
      </c>
      <c r="B14" s="184"/>
      <c r="C14" s="185"/>
      <c r="D14" s="185"/>
      <c r="E14" s="185"/>
      <c r="F14" s="185"/>
      <c r="G14" s="185"/>
      <c r="H14" s="185"/>
      <c r="I14" s="185"/>
      <c r="J14" s="188">
        <v>1015</v>
      </c>
      <c r="K14" s="185"/>
      <c r="L14" s="185"/>
      <c r="M14" s="185"/>
      <c r="N14" s="185"/>
      <c r="O14" s="186"/>
      <c r="P14" s="183">
        <f t="shared" si="0"/>
        <v>1015</v>
      </c>
    </row>
    <row r="15" spans="1:16" ht="12.75">
      <c r="A15" s="12" t="s">
        <v>6</v>
      </c>
      <c r="B15" s="184"/>
      <c r="C15" s="185"/>
      <c r="D15" s="185"/>
      <c r="E15" s="185"/>
      <c r="F15" s="185"/>
      <c r="G15" s="185"/>
      <c r="H15" s="185"/>
      <c r="I15" s="185"/>
      <c r="J15" s="185"/>
      <c r="K15" s="188">
        <v>1388</v>
      </c>
      <c r="L15" s="185"/>
      <c r="M15" s="185"/>
      <c r="N15" s="185"/>
      <c r="O15" s="186"/>
      <c r="P15" s="183">
        <f t="shared" si="0"/>
        <v>1388</v>
      </c>
    </row>
    <row r="16" spans="1:16" ht="12.75">
      <c r="A16" s="12" t="s">
        <v>7</v>
      </c>
      <c r="B16" s="184"/>
      <c r="C16" s="185"/>
      <c r="D16" s="185"/>
      <c r="E16" s="185"/>
      <c r="F16" s="185"/>
      <c r="G16" s="185"/>
      <c r="H16" s="185"/>
      <c r="I16" s="185"/>
      <c r="J16" s="185"/>
      <c r="K16" s="185"/>
      <c r="L16" s="185">
        <v>761</v>
      </c>
      <c r="M16" s="185"/>
      <c r="N16" s="185"/>
      <c r="O16" s="186"/>
      <c r="P16" s="183">
        <f t="shared" si="0"/>
        <v>761</v>
      </c>
    </row>
    <row r="17" spans="1:16" ht="12.75">
      <c r="A17" s="12" t="s">
        <v>96</v>
      </c>
      <c r="B17" s="184"/>
      <c r="C17" s="185"/>
      <c r="D17" s="185"/>
      <c r="E17" s="185"/>
      <c r="F17" s="185"/>
      <c r="G17" s="185"/>
      <c r="H17" s="185"/>
      <c r="I17" s="185"/>
      <c r="J17" s="185"/>
      <c r="K17" s="185"/>
      <c r="L17" s="185">
        <v>80</v>
      </c>
      <c r="M17" s="185"/>
      <c r="N17" s="185"/>
      <c r="O17" s="186"/>
      <c r="P17" s="183">
        <f t="shared" si="0"/>
        <v>80</v>
      </c>
    </row>
    <row r="18" spans="1:16" ht="12.75">
      <c r="A18" s="12" t="s">
        <v>175</v>
      </c>
      <c r="B18" s="184"/>
      <c r="C18" s="185">
        <v>92</v>
      </c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6"/>
      <c r="P18" s="183">
        <f t="shared" si="0"/>
        <v>92</v>
      </c>
    </row>
    <row r="19" spans="1:16" ht="12.75">
      <c r="A19" s="12" t="s">
        <v>20</v>
      </c>
      <c r="B19" s="184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9">
        <v>1353</v>
      </c>
      <c r="P19" s="183">
        <f t="shared" si="0"/>
        <v>1353</v>
      </c>
    </row>
    <row r="20" spans="1:16" ht="12.75">
      <c r="A20" s="13" t="s">
        <v>21</v>
      </c>
      <c r="B20" s="190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"/>
      <c r="P20" s="192">
        <v>0</v>
      </c>
    </row>
    <row r="21" spans="1:16" ht="13.5" thickBot="1">
      <c r="A21" s="132" t="s">
        <v>174</v>
      </c>
      <c r="B21" s="193">
        <v>155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5"/>
      <c r="P21" s="196">
        <f>SUM(B21:O21)</f>
        <v>155</v>
      </c>
    </row>
    <row r="22" spans="1:16" ht="13.5" thickBot="1">
      <c r="A22" s="133"/>
      <c r="B22" s="197">
        <f>SUM(B3:B21)</f>
        <v>880</v>
      </c>
      <c r="C22" s="198">
        <f>SUM(C3:C21)</f>
        <v>5636</v>
      </c>
      <c r="D22" s="198">
        <f>SUM(D3:D21)</f>
        <v>0</v>
      </c>
      <c r="E22" s="198">
        <v>0</v>
      </c>
      <c r="F22" s="198">
        <f aca="true" t="shared" si="1" ref="F22:L22">SUM(F3:F21)</f>
        <v>362</v>
      </c>
      <c r="G22" s="198">
        <f t="shared" si="1"/>
        <v>1042</v>
      </c>
      <c r="H22" s="198">
        <f t="shared" si="1"/>
        <v>1057</v>
      </c>
      <c r="I22" s="198">
        <f t="shared" si="1"/>
        <v>0</v>
      </c>
      <c r="J22" s="198">
        <f t="shared" si="1"/>
        <v>1015</v>
      </c>
      <c r="K22" s="198">
        <f t="shared" si="1"/>
        <v>1388</v>
      </c>
      <c r="L22" s="198">
        <f t="shared" si="1"/>
        <v>841</v>
      </c>
      <c r="M22" s="198">
        <f>SUM(M3:M21)</f>
        <v>0</v>
      </c>
      <c r="N22" s="198">
        <v>0</v>
      </c>
      <c r="O22" s="199">
        <f>SUM(O3:O21)</f>
        <v>1353</v>
      </c>
      <c r="P22" s="200">
        <f>SUM(B22:O22)</f>
        <v>13574</v>
      </c>
    </row>
  </sheetData>
  <printOptions/>
  <pageMargins left="0.75" right="0.75" top="1" bottom="1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carabellese-elena</dc:creator>
  <cp:keywords/>
  <dc:description/>
  <cp:lastModifiedBy>carabellese-elena</cp:lastModifiedBy>
  <cp:lastPrinted>2014-02-28T10:43:37Z</cp:lastPrinted>
  <dcterms:created xsi:type="dcterms:W3CDTF">2010-08-12T12:35:51Z</dcterms:created>
  <dcterms:modified xsi:type="dcterms:W3CDTF">2014-02-28T10:44:07Z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