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8060" windowHeight="8145" activeTab="0"/>
  </bookViews>
  <sheets>
    <sheet name="Intestazione" sheetId="1" r:id="rId1"/>
    <sheet name="attività complessiva sportelli" sheetId="2" r:id="rId2"/>
    <sheet name="Prenotazioni per Struttura" sheetId="3" r:id="rId3"/>
    <sheet name="dettaglio farmacie" sheetId="4" r:id="rId4"/>
  </sheets>
  <definedNames/>
  <calcPr fullCalcOnLoad="1"/>
</workbook>
</file>

<file path=xl/sharedStrings.xml><?xml version="1.0" encoding="utf-8"?>
<sst xmlns="http://schemas.openxmlformats.org/spreadsheetml/2006/main" count="203" uniqueCount="151">
  <si>
    <t>IRCCS Burlo Garofolo</t>
  </si>
  <si>
    <t>Somma:</t>
  </si>
  <si>
    <t>FARMACIE</t>
  </si>
  <si>
    <t>ACCREDITATI ESTERNI</t>
  </si>
  <si>
    <t>AZIENDA PER I SERVIZI SANITARI</t>
  </si>
  <si>
    <t>N. 1 TRIESTINA</t>
  </si>
  <si>
    <t>S.C. Sistema Informativo - Statistica ed Informatizzazione Amm.va</t>
  </si>
  <si>
    <t xml:space="preserve">PRENOTAZIONI  </t>
  </si>
  <si>
    <t>DA PUNTO DI PRENOTAZIONE</t>
  </si>
  <si>
    <t>A STRUTTURA</t>
  </si>
  <si>
    <t>Metodologia dell'estrapolazione:</t>
  </si>
  <si>
    <t>BURLO SPORTELLI CUP</t>
  </si>
  <si>
    <t>BURLO Reparti</t>
  </si>
  <si>
    <t>Referenti ASS</t>
  </si>
  <si>
    <t>Referenti AOUTS</t>
  </si>
  <si>
    <t>Referenti BURLO</t>
  </si>
  <si>
    <t>AOR TS Cattinara Reparti</t>
  </si>
  <si>
    <t>AOR TS Maggiore Reparti</t>
  </si>
  <si>
    <t xml:space="preserve">AOR TS </t>
  </si>
  <si>
    <t xml:space="preserve">ASS1 </t>
  </si>
  <si>
    <t>Sportelli CUP</t>
  </si>
  <si>
    <t>Prenotazioni</t>
  </si>
  <si>
    <t>Acquisizioni</t>
  </si>
  <si>
    <t>Incassi</t>
  </si>
  <si>
    <t>Disdette</t>
  </si>
  <si>
    <t>Farmacie</t>
  </si>
  <si>
    <t>Cattinara</t>
  </si>
  <si>
    <t>Burlo Garofolo</t>
  </si>
  <si>
    <t>Maggiore</t>
  </si>
  <si>
    <t>Muggia</t>
  </si>
  <si>
    <t>San Giovanni</t>
  </si>
  <si>
    <t>Stock</t>
  </si>
  <si>
    <t>C. Sociale Oncologico</t>
  </si>
  <si>
    <t>Vespucci</t>
  </si>
  <si>
    <t>Opicina</t>
  </si>
  <si>
    <t>Duino Aurisina</t>
  </si>
  <si>
    <t>TOTALE</t>
  </si>
  <si>
    <t>REFERENTI</t>
  </si>
  <si>
    <t>Referenti Burlo</t>
  </si>
  <si>
    <t>Sportelli Incasso</t>
  </si>
  <si>
    <t>Ticket WEB</t>
  </si>
  <si>
    <t>Altre postazioni</t>
  </si>
  <si>
    <t>Maggiore Reparti</t>
  </si>
  <si>
    <t>Burlo Reparti</t>
  </si>
  <si>
    <t>Cattinara Reparti</t>
  </si>
  <si>
    <t>TOTALE COMPLESSIVO</t>
  </si>
  <si>
    <t>CALL CENTER REGIONALE</t>
  </si>
  <si>
    <t xml:space="preserve">Incassi </t>
  </si>
  <si>
    <t>Casse Automatiche ASS</t>
  </si>
  <si>
    <t>Casse Automatiche AOR</t>
  </si>
  <si>
    <t>CALL CENTER</t>
  </si>
  <si>
    <t xml:space="preserve">Farneto </t>
  </si>
  <si>
    <t>CCV</t>
  </si>
  <si>
    <t>D3 ambulatori</t>
  </si>
  <si>
    <t>D4 ambulatori</t>
  </si>
  <si>
    <t>D1 ambulatori</t>
  </si>
  <si>
    <t xml:space="preserve">D2 ambulatori </t>
  </si>
  <si>
    <t>PUNTI DI PRENOTAZIONE</t>
  </si>
  <si>
    <t>"REPARTI"</t>
  </si>
  <si>
    <t>LABORATORIO</t>
  </si>
  <si>
    <t>di cui PRELIEVI</t>
  </si>
  <si>
    <t>FARMACIA</t>
  </si>
  <si>
    <t>PRENOTAZIONI PAGATE</t>
  </si>
  <si>
    <t>PRENOTAZIONI</t>
  </si>
  <si>
    <t xml:space="preserve">ACQUISIZIONI  </t>
  </si>
  <si>
    <t>DISDETTE ANNULLI</t>
  </si>
  <si>
    <t>ann stesso gg pren</t>
  </si>
  <si>
    <t>INCASSI</t>
  </si>
  <si>
    <t>SPORTELLI CUP AOUTS</t>
  </si>
  <si>
    <t>LP AOUTS</t>
  </si>
  <si>
    <t>LP BURLO</t>
  </si>
  <si>
    <t xml:space="preserve">ASS1 CCV </t>
  </si>
  <si>
    <t>ASS1 CSO</t>
  </si>
  <si>
    <t>Dipartimento di Prevenzione</t>
  </si>
  <si>
    <t>LP ASS1e Accreditati</t>
  </si>
  <si>
    <t>LP ASS1 e Accreditati</t>
  </si>
  <si>
    <t>ASS1 Sportelli</t>
  </si>
  <si>
    <t>Call Center Regionale *</t>
  </si>
  <si>
    <t>DIP</t>
  </si>
  <si>
    <t>DSM</t>
  </si>
  <si>
    <t>ASS1 Ambulatori Distretti</t>
  </si>
  <si>
    <t>DDD (CMST)</t>
  </si>
  <si>
    <t>AOUTS Nordio</t>
  </si>
  <si>
    <t>Mascagni e Puccini</t>
  </si>
  <si>
    <t>*</t>
  </si>
  <si>
    <t>% DISDETTE / ANNULLI</t>
  </si>
  <si>
    <t xml:space="preserve">  Alabarda</t>
  </si>
  <si>
    <t xml:space="preserve">  Altura</t>
  </si>
  <si>
    <t xml:space="preserve">  Amazzone Trionfante</t>
  </si>
  <si>
    <t xml:space="preserve">  Angelo d'Oro</t>
  </si>
  <si>
    <t xml:space="preserve">  Annunziata</t>
  </si>
  <si>
    <t xml:space="preserve">  Aquila Imperiale</t>
  </si>
  <si>
    <t xml:space="preserve">  Aquilinia</t>
  </si>
  <si>
    <t xml:space="preserve">  Baiamonti</t>
  </si>
  <si>
    <t xml:space="preserve">  Basilica</t>
  </si>
  <si>
    <t xml:space="preserve">  Budin</t>
  </si>
  <si>
    <t xml:space="preserve">  Busolini</t>
  </si>
  <si>
    <t xml:space="preserve">  Cammello</t>
  </si>
  <si>
    <t xml:space="preserve">  Carso</t>
  </si>
  <si>
    <t xml:space="preserve">  Cedro</t>
  </si>
  <si>
    <t xml:space="preserve">  Centauro</t>
  </si>
  <si>
    <t xml:space="preserve">  Cermelj</t>
  </si>
  <si>
    <t xml:space="preserve">  Corso</t>
  </si>
  <si>
    <t xml:space="preserve">  Croce Azzurra</t>
  </si>
  <si>
    <t xml:space="preserve">  De Leitenburg</t>
  </si>
  <si>
    <t xml:space="preserve">  Due Lucci</t>
  </si>
  <si>
    <t xml:space="preserve">  Esculapio</t>
  </si>
  <si>
    <t xml:space="preserve">  Fernetti</t>
  </si>
  <si>
    <t xml:space="preserve">  Flavia</t>
  </si>
  <si>
    <t xml:space="preserve">  Fumaneri</t>
  </si>
  <si>
    <t xml:space="preserve">  Furigo</t>
  </si>
  <si>
    <t xml:space="preserve">  Galeno</t>
  </si>
  <si>
    <t xml:space="preserve">  Gemelli</t>
  </si>
  <si>
    <t xml:space="preserve">  Giglio</t>
  </si>
  <si>
    <t xml:space="preserve">  Giustizia</t>
  </si>
  <si>
    <t xml:space="preserve">  Guardiella</t>
  </si>
  <si>
    <t xml:space="preserve">  Igea</t>
  </si>
  <si>
    <t xml:space="preserve">  Lloyd</t>
  </si>
  <si>
    <t xml:space="preserve">  Logar</t>
  </si>
  <si>
    <t xml:space="preserve">  Maddalena</t>
  </si>
  <si>
    <t xml:space="preserve">  Madonna del Mare</t>
  </si>
  <si>
    <t xml:space="preserve">  Melara</t>
  </si>
  <si>
    <t xml:space="preserve">  Minerva</t>
  </si>
  <si>
    <t xml:space="preserve">  Moderna</t>
  </si>
  <si>
    <t xml:space="preserve">  Obelisco</t>
  </si>
  <si>
    <t xml:space="preserve">  Patuna</t>
  </si>
  <si>
    <t xml:space="preserve">  Penso</t>
  </si>
  <si>
    <t xml:space="preserve">  Redentore</t>
  </si>
  <si>
    <t xml:space="preserve">  Rosandra</t>
  </si>
  <si>
    <t xml:space="preserve">  Rubino Gianni</t>
  </si>
  <si>
    <t xml:space="preserve">  Rubino Umberto</t>
  </si>
  <si>
    <t xml:space="preserve">  Salute</t>
  </si>
  <si>
    <t xml:space="preserve">  Samaritano</t>
  </si>
  <si>
    <t xml:space="preserve">  S.Andrea</t>
  </si>
  <si>
    <t xml:space="preserve">  S.Giusto</t>
  </si>
  <si>
    <t xml:space="preserve">  S.Lorenzo</t>
  </si>
  <si>
    <t xml:space="preserve">  S.Luigi</t>
  </si>
  <si>
    <t xml:space="preserve">  Sponza</t>
  </si>
  <si>
    <t xml:space="preserve">  Testa d'Oro</t>
  </si>
  <si>
    <t xml:space="preserve">  Università</t>
  </si>
  <si>
    <t>Dati estrapolati da "Business Objects":</t>
  </si>
  <si>
    <t>Prenotazioni totali</t>
  </si>
  <si>
    <t>Estrapolazione ed elaborazione effettuta da: Barbara Zilli</t>
  </si>
  <si>
    <t>Referenti AOUTS e DS</t>
  </si>
  <si>
    <t>MARZO 2014</t>
  </si>
  <si>
    <t>Periodo di analisi:01/03/2014 - 31/03/2014</t>
  </si>
  <si>
    <t>Intervallo di analisi: 01/03/2014 - 31/03/2014 - ESCLUSE PRENOTAZIONI PER CENTRI PRELIEVI</t>
  </si>
  <si>
    <t>* Conteggiate come accreditati esterni 14 prenotazioni per la Direzione Centrale della Salute</t>
  </si>
  <si>
    <t>di cui PRELIEVI *</t>
  </si>
  <si>
    <t xml:space="preserve">L'attività del confluisce negli sportelli CUP </t>
  </si>
  <si>
    <t>Conteggiati anche i prelivi microbiologici e i prelievi domiciliari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</si>
</sst>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u val="single"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i/>
      <sz val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0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>
        <color indexed="22"/>
      </right>
      <top>
        <color indexed="63"/>
      </top>
      <bottom style="double"/>
    </border>
    <border>
      <left style="double"/>
      <right style="medium">
        <color indexed="22"/>
      </right>
      <top style="double"/>
      <bottom style="medium">
        <color indexed="22"/>
      </bottom>
    </border>
    <border>
      <left>
        <color indexed="63"/>
      </left>
      <right style="double"/>
      <top>
        <color indexed="63"/>
      </top>
      <bottom style="medium">
        <color indexed="22"/>
      </bottom>
    </border>
    <border>
      <left style="double"/>
      <right style="double"/>
      <top>
        <color indexed="63"/>
      </top>
      <bottom style="medium">
        <color indexed="22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medium">
        <color indexed="22"/>
      </bottom>
    </border>
    <border>
      <left>
        <color indexed="63"/>
      </left>
      <right style="medium">
        <color indexed="22"/>
      </right>
      <top style="double"/>
      <bottom style="medium">
        <color indexed="22"/>
      </bottom>
    </border>
    <border>
      <left style="double"/>
      <right style="double"/>
      <top style="double"/>
      <bottom style="medium">
        <color indexed="22"/>
      </bottom>
    </border>
    <border>
      <left style="double"/>
      <right style="double"/>
      <top style="double"/>
      <bottom style="double"/>
    </border>
    <border>
      <left style="double"/>
      <right style="double"/>
      <top style="medium">
        <color indexed="22"/>
      </top>
      <bottom style="double"/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double"/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double"/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double"/>
      <top style="double"/>
      <bottom style="medium">
        <color indexed="22"/>
      </bottom>
    </border>
    <border>
      <left>
        <color indexed="63"/>
      </left>
      <right style="medium">
        <color indexed="22"/>
      </right>
      <top style="medium"/>
      <bottom style="medium">
        <color indexed="22"/>
      </bottom>
    </border>
    <border>
      <left style="double"/>
      <right>
        <color indexed="63"/>
      </right>
      <top>
        <color indexed="63"/>
      </top>
      <bottom style="medium">
        <color indexed="22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>
        <color indexed="22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>
        <color indexed="22"/>
      </right>
      <top style="medium"/>
      <bottom style="medium"/>
    </border>
    <border>
      <left style="medium">
        <color indexed="22"/>
      </left>
      <right style="double"/>
      <top style="medium"/>
      <bottom style="double"/>
    </border>
    <border>
      <left>
        <color indexed="63"/>
      </left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double"/>
      <top>
        <color indexed="63"/>
      </top>
      <bottom style="medium">
        <color indexed="22"/>
      </bottom>
    </border>
    <border>
      <left style="medium">
        <color indexed="22"/>
      </left>
      <right style="double"/>
      <top style="medium">
        <color indexed="22"/>
      </top>
      <bottom style="double"/>
    </border>
    <border>
      <left style="double"/>
      <right style="medium">
        <color indexed="22"/>
      </right>
      <top style="medium">
        <color indexed="22"/>
      </top>
      <bottom style="double"/>
    </border>
    <border>
      <left>
        <color indexed="63"/>
      </left>
      <right style="double"/>
      <top style="medium">
        <color indexed="22"/>
      </top>
      <bottom style="medium">
        <color indexed="22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>
        <color indexed="22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22"/>
      </right>
      <top style="double"/>
      <bottom>
        <color indexed="63"/>
      </bottom>
    </border>
    <border>
      <left>
        <color indexed="63"/>
      </left>
      <right style="double">
        <color indexed="22"/>
      </right>
      <top style="double"/>
      <bottom style="medium">
        <color indexed="22"/>
      </bottom>
    </border>
    <border>
      <left>
        <color indexed="63"/>
      </left>
      <right style="double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double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double">
        <color indexed="22"/>
      </right>
      <top style="medium">
        <color indexed="22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double"/>
      <bottom style="medium">
        <color indexed="22"/>
      </bottom>
    </border>
    <border>
      <left style="double"/>
      <right style="thin"/>
      <top>
        <color indexed="63"/>
      </top>
      <bottom style="medium">
        <color indexed="22"/>
      </bottom>
    </border>
    <border>
      <left style="double"/>
      <right style="thin"/>
      <top style="medium">
        <color indexed="22"/>
      </top>
      <bottom style="medium">
        <color indexed="22"/>
      </bottom>
    </border>
    <border>
      <left style="double"/>
      <right style="thin"/>
      <top style="medium">
        <color indexed="22"/>
      </top>
      <bottom style="double"/>
    </border>
    <border>
      <left>
        <color indexed="63"/>
      </left>
      <right style="double">
        <color indexed="22"/>
      </right>
      <top style="double"/>
      <bottom style="double"/>
    </border>
    <border>
      <left>
        <color indexed="63"/>
      </left>
      <right style="double">
        <color indexed="22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double"/>
      <right style="medium">
        <color indexed="22"/>
      </right>
      <top style="medium">
        <color indexed="22"/>
      </top>
      <bottom style="medium">
        <color indexed="22"/>
      </bottom>
    </border>
    <border>
      <left style="double"/>
      <right style="thin"/>
      <top style="double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22"/>
      </right>
      <top style="double"/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medium">
        <color indexed="22"/>
      </left>
      <right style="double"/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7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textRotation="90" wrapText="1"/>
    </xf>
    <xf numFmtId="0" fontId="1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3" fontId="6" fillId="0" borderId="13" xfId="0" applyNumberFormat="1" applyFont="1" applyBorder="1" applyAlignment="1">
      <alignment/>
    </xf>
    <xf numFmtId="0" fontId="12" fillId="0" borderId="0" xfId="15" applyFont="1" applyAlignment="1">
      <alignment/>
    </xf>
    <xf numFmtId="0" fontId="12" fillId="0" borderId="9" xfId="15" applyFont="1" applyFill="1" applyBorder="1" applyAlignment="1">
      <alignment/>
    </xf>
    <xf numFmtId="0" fontId="4" fillId="0" borderId="14" xfId="0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0" fontId="8" fillId="0" borderId="17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9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20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3" borderId="20" xfId="0" applyNumberFormat="1" applyFont="1" applyFill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3" fontId="14" fillId="0" borderId="26" xfId="0" applyNumberFormat="1" applyFont="1" applyBorder="1" applyAlignment="1">
      <alignment horizontal="right"/>
    </xf>
    <xf numFmtId="3" fontId="8" fillId="3" borderId="26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3" fontId="0" fillId="0" borderId="27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3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0" fillId="3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3" borderId="0" xfId="0" applyNumberFormat="1" applyFont="1" applyFill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0" fontId="17" fillId="4" borderId="32" xfId="0" applyFont="1" applyFill="1" applyBorder="1" applyAlignment="1">
      <alignment vertical="center" wrapText="1"/>
    </xf>
    <xf numFmtId="3" fontId="4" fillId="4" borderId="33" xfId="0" applyNumberFormat="1" applyFont="1" applyFill="1" applyBorder="1" applyAlignment="1">
      <alignment horizontal="center" textRotation="90" wrapText="1"/>
    </xf>
    <xf numFmtId="3" fontId="4" fillId="4" borderId="1" xfId="0" applyNumberFormat="1" applyFont="1" applyFill="1" applyBorder="1" applyAlignment="1">
      <alignment horizontal="center" textRotation="90" wrapText="1"/>
    </xf>
    <xf numFmtId="0" fontId="4" fillId="4" borderId="1" xfId="0" applyFont="1" applyFill="1" applyBorder="1" applyAlignment="1">
      <alignment horizontal="center" textRotation="90" wrapText="1"/>
    </xf>
    <xf numFmtId="0" fontId="4" fillId="4" borderId="34" xfId="0" applyFont="1" applyFill="1" applyBorder="1" applyAlignment="1">
      <alignment horizontal="center" textRotation="90" wrapText="1"/>
    </xf>
    <xf numFmtId="0" fontId="4" fillId="4" borderId="35" xfId="0" applyFont="1" applyFill="1" applyBorder="1" applyAlignment="1">
      <alignment horizontal="center" textRotation="90" wrapText="1"/>
    </xf>
    <xf numFmtId="0" fontId="17" fillId="5" borderId="32" xfId="0" applyFont="1" applyFill="1" applyBorder="1" applyAlignment="1">
      <alignment vertical="center" wrapText="1"/>
    </xf>
    <xf numFmtId="3" fontId="4" fillId="5" borderId="33" xfId="0" applyNumberFormat="1" applyFont="1" applyFill="1" applyBorder="1" applyAlignment="1">
      <alignment horizontal="center" textRotation="90" wrapText="1"/>
    </xf>
    <xf numFmtId="3" fontId="4" fillId="5" borderId="1" xfId="0" applyNumberFormat="1" applyFont="1" applyFill="1" applyBorder="1" applyAlignment="1">
      <alignment horizontal="center" textRotation="90" wrapText="1"/>
    </xf>
    <xf numFmtId="0" fontId="4" fillId="5" borderId="1" xfId="0" applyFont="1" applyFill="1" applyBorder="1" applyAlignment="1">
      <alignment horizontal="center" textRotation="90" wrapText="1"/>
    </xf>
    <xf numFmtId="0" fontId="4" fillId="5" borderId="34" xfId="0" applyFont="1" applyFill="1" applyBorder="1" applyAlignment="1">
      <alignment horizontal="center" textRotation="90" wrapText="1"/>
    </xf>
    <xf numFmtId="0" fontId="4" fillId="5" borderId="35" xfId="0" applyFont="1" applyFill="1" applyBorder="1" applyAlignment="1">
      <alignment horizontal="center" textRotation="90" wrapText="1"/>
    </xf>
    <xf numFmtId="3" fontId="14" fillId="0" borderId="3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7" xfId="0" applyNumberFormat="1" applyFont="1" applyBorder="1" applyAlignment="1">
      <alignment horizontal="right"/>
    </xf>
    <xf numFmtId="3" fontId="0" fillId="0" borderId="38" xfId="0" applyNumberFormat="1" applyFont="1" applyBorder="1" applyAlignment="1">
      <alignment horizontal="right"/>
    </xf>
    <xf numFmtId="3" fontId="0" fillId="0" borderId="39" xfId="0" applyNumberFormat="1" applyFont="1" applyBorder="1" applyAlignment="1">
      <alignment horizontal="right"/>
    </xf>
    <xf numFmtId="3" fontId="0" fillId="3" borderId="37" xfId="0" applyNumberFormat="1" applyFont="1" applyFill="1" applyBorder="1" applyAlignment="1">
      <alignment horizontal="right"/>
    </xf>
    <xf numFmtId="3" fontId="0" fillId="3" borderId="38" xfId="0" applyNumberFormat="1" applyFont="1" applyFill="1" applyBorder="1" applyAlignment="1">
      <alignment horizontal="right"/>
    </xf>
    <xf numFmtId="3" fontId="0" fillId="0" borderId="40" xfId="0" applyNumberFormat="1" applyFont="1" applyBorder="1" applyAlignment="1">
      <alignment horizontal="right"/>
    </xf>
    <xf numFmtId="3" fontId="0" fillId="0" borderId="41" xfId="0" applyNumberFormat="1" applyFont="1" applyBorder="1" applyAlignment="1">
      <alignment/>
    </xf>
    <xf numFmtId="3" fontId="0" fillId="3" borderId="27" xfId="0" applyNumberFormat="1" applyFont="1" applyFill="1" applyBorder="1" applyAlignment="1">
      <alignment/>
    </xf>
    <xf numFmtId="0" fontId="0" fillId="0" borderId="42" xfId="0" applyFont="1" applyBorder="1" applyAlignment="1">
      <alignment/>
    </xf>
    <xf numFmtId="0" fontId="8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14" fillId="0" borderId="43" xfId="0" applyFont="1" applyBorder="1" applyAlignment="1">
      <alignment/>
    </xf>
    <xf numFmtId="0" fontId="0" fillId="0" borderId="45" xfId="0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47" xfId="0" applyNumberFormat="1" applyFont="1" applyBorder="1" applyAlignment="1">
      <alignment horizontal="right"/>
    </xf>
    <xf numFmtId="3" fontId="0" fillId="0" borderId="48" xfId="0" applyNumberFormat="1" applyFont="1" applyBorder="1" applyAlignment="1">
      <alignment/>
    </xf>
    <xf numFmtId="3" fontId="0" fillId="3" borderId="40" xfId="0" applyNumberFormat="1" applyFont="1" applyFill="1" applyBorder="1" applyAlignment="1">
      <alignment horizontal="right"/>
    </xf>
    <xf numFmtId="3" fontId="0" fillId="3" borderId="49" xfId="0" applyNumberFormat="1" applyFont="1" applyFill="1" applyBorder="1" applyAlignment="1">
      <alignment horizontal="right"/>
    </xf>
    <xf numFmtId="3" fontId="14" fillId="0" borderId="50" xfId="0" applyNumberFormat="1" applyFont="1" applyBorder="1" applyAlignment="1">
      <alignment horizontal="right"/>
    </xf>
    <xf numFmtId="3" fontId="14" fillId="0" borderId="51" xfId="0" applyNumberFormat="1" applyFont="1" applyBorder="1" applyAlignment="1">
      <alignment horizontal="right"/>
    </xf>
    <xf numFmtId="3" fontId="14" fillId="0" borderId="29" xfId="0" applyNumberFormat="1" applyFont="1" applyBorder="1" applyAlignment="1">
      <alignment/>
    </xf>
    <xf numFmtId="3" fontId="14" fillId="0" borderId="52" xfId="0" applyNumberFormat="1" applyFont="1" applyBorder="1" applyAlignment="1">
      <alignment/>
    </xf>
    <xf numFmtId="0" fontId="8" fillId="0" borderId="42" xfId="0" applyFont="1" applyBorder="1" applyAlignment="1">
      <alignment/>
    </xf>
    <xf numFmtId="3" fontId="6" fillId="0" borderId="13" xfId="0" applyNumberFormat="1" applyFont="1" applyFill="1" applyBorder="1" applyAlignment="1">
      <alignment/>
    </xf>
    <xf numFmtId="0" fontId="6" fillId="0" borderId="0" xfId="0" applyFont="1" applyAlignment="1">
      <alignment vertical="center"/>
    </xf>
    <xf numFmtId="0" fontId="6" fillId="0" borderId="53" xfId="0" applyFont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4" fillId="4" borderId="2" xfId="0" applyFont="1" applyFill="1" applyBorder="1" applyAlignment="1">
      <alignment horizontal="center" textRotation="90" wrapText="1"/>
    </xf>
    <xf numFmtId="0" fontId="4" fillId="5" borderId="2" xfId="0" applyFont="1" applyFill="1" applyBorder="1" applyAlignment="1">
      <alignment horizontal="center" textRotation="90" wrapText="1"/>
    </xf>
    <xf numFmtId="0" fontId="1" fillId="0" borderId="13" xfId="0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8" fillId="6" borderId="54" xfId="0" applyFont="1" applyFill="1" applyBorder="1" applyAlignment="1">
      <alignment horizontal="center" vertical="center"/>
    </xf>
    <xf numFmtId="0" fontId="8" fillId="7" borderId="55" xfId="0" applyFont="1" applyFill="1" applyBorder="1" applyAlignment="1">
      <alignment horizontal="center" vertical="center"/>
    </xf>
    <xf numFmtId="0" fontId="8" fillId="6" borderId="35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/>
    </xf>
    <xf numFmtId="3" fontId="0" fillId="0" borderId="56" xfId="0" applyNumberFormat="1" applyFont="1" applyFill="1" applyBorder="1" applyAlignment="1">
      <alignment horizontal="right"/>
    </xf>
    <xf numFmtId="3" fontId="14" fillId="0" borderId="3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57" xfId="0" applyNumberFormat="1" applyFont="1" applyBorder="1" applyAlignment="1">
      <alignment horizontal="right"/>
    </xf>
    <xf numFmtId="3" fontId="5" fillId="0" borderId="11" xfId="0" applyNumberFormat="1" applyFont="1" applyFill="1" applyBorder="1" applyAlignment="1" quotePrefix="1">
      <alignment/>
    </xf>
    <xf numFmtId="3" fontId="5" fillId="0" borderId="11" xfId="0" applyNumberFormat="1" applyFont="1" applyFill="1" applyBorder="1" applyAlignment="1" quotePrefix="1">
      <alignment horizontal="right"/>
    </xf>
    <xf numFmtId="3" fontId="5" fillId="0" borderId="5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5" fillId="0" borderId="0" xfId="0" applyNumberFormat="1" applyFont="1" applyFill="1" applyAlignment="1">
      <alignment/>
    </xf>
    <xf numFmtId="3" fontId="18" fillId="0" borderId="10" xfId="0" applyNumberFormat="1" applyFont="1" applyFill="1" applyBorder="1" applyAlignment="1">
      <alignment/>
    </xf>
    <xf numFmtId="0" fontId="8" fillId="6" borderId="59" xfId="0" applyFont="1" applyFill="1" applyBorder="1" applyAlignment="1">
      <alignment horizontal="center" vertical="center" wrapText="1"/>
    </xf>
    <xf numFmtId="3" fontId="0" fillId="0" borderId="52" xfId="0" applyNumberFormat="1" applyFont="1" applyBorder="1" applyAlignment="1">
      <alignment horizontal="right"/>
    </xf>
    <xf numFmtId="0" fontId="13" fillId="7" borderId="60" xfId="0" applyFont="1" applyFill="1" applyBorder="1" applyAlignment="1">
      <alignment horizontal="center" vertical="center" wrapText="1"/>
    </xf>
    <xf numFmtId="0" fontId="13" fillId="7" borderId="61" xfId="0" applyFont="1" applyFill="1" applyBorder="1" applyAlignment="1">
      <alignment horizontal="center" vertical="center"/>
    </xf>
    <xf numFmtId="3" fontId="0" fillId="0" borderId="62" xfId="0" applyNumberFormat="1" applyFont="1" applyBorder="1" applyAlignment="1">
      <alignment horizontal="right"/>
    </xf>
    <xf numFmtId="3" fontId="0" fillId="0" borderId="63" xfId="0" applyNumberFormat="1" applyFont="1" applyBorder="1" applyAlignment="1">
      <alignment horizontal="right"/>
    </xf>
    <xf numFmtId="3" fontId="0" fillId="0" borderId="64" xfId="0" applyNumberFormat="1" applyFont="1" applyFill="1" applyBorder="1" applyAlignment="1">
      <alignment horizontal="right"/>
    </xf>
    <xf numFmtId="3" fontId="0" fillId="0" borderId="64" xfId="0" applyNumberFormat="1" applyFont="1" applyBorder="1" applyAlignment="1">
      <alignment horizontal="right"/>
    </xf>
    <xf numFmtId="3" fontId="14" fillId="0" borderId="65" xfId="0" applyNumberFormat="1" applyFont="1" applyBorder="1" applyAlignment="1">
      <alignment horizontal="right"/>
    </xf>
    <xf numFmtId="0" fontId="13" fillId="7" borderId="66" xfId="0" applyFont="1" applyFill="1" applyBorder="1" applyAlignment="1">
      <alignment horizontal="center" vertical="center"/>
    </xf>
    <xf numFmtId="3" fontId="0" fillId="0" borderId="67" xfId="0" applyNumberFormat="1" applyFont="1" applyBorder="1" applyAlignment="1">
      <alignment horizontal="right"/>
    </xf>
    <xf numFmtId="3" fontId="0" fillId="0" borderId="68" xfId="0" applyNumberFormat="1" applyFont="1" applyBorder="1" applyAlignment="1">
      <alignment horizontal="right"/>
    </xf>
    <xf numFmtId="3" fontId="0" fillId="0" borderId="69" xfId="0" applyNumberFormat="1" applyFont="1" applyBorder="1" applyAlignment="1">
      <alignment horizontal="right"/>
    </xf>
    <xf numFmtId="3" fontId="14" fillId="0" borderId="70" xfId="0" applyNumberFormat="1" applyFont="1" applyBorder="1" applyAlignment="1">
      <alignment horizontal="right"/>
    </xf>
    <xf numFmtId="3" fontId="0" fillId="0" borderId="71" xfId="0" applyNumberFormat="1" applyBorder="1" applyAlignment="1">
      <alignment/>
    </xf>
    <xf numFmtId="3" fontId="14" fillId="0" borderId="72" xfId="0" applyNumberFormat="1" applyFont="1" applyBorder="1" applyAlignment="1">
      <alignment horizontal="right"/>
    </xf>
    <xf numFmtId="3" fontId="14" fillId="0" borderId="64" xfId="0" applyNumberFormat="1" applyFont="1" applyBorder="1" applyAlignment="1">
      <alignment/>
    </xf>
    <xf numFmtId="3" fontId="0" fillId="0" borderId="72" xfId="0" applyNumberFormat="1" applyFont="1" applyBorder="1" applyAlignment="1">
      <alignment horizontal="right"/>
    </xf>
    <xf numFmtId="3" fontId="0" fillId="0" borderId="73" xfId="0" applyNumberFormat="1" applyFont="1" applyBorder="1" applyAlignment="1">
      <alignment horizontal="right"/>
    </xf>
    <xf numFmtId="3" fontId="0" fillId="0" borderId="70" xfId="0" applyNumberFormat="1" applyFont="1" applyBorder="1" applyAlignment="1">
      <alignment horizontal="right"/>
    </xf>
    <xf numFmtId="3" fontId="14" fillId="0" borderId="68" xfId="0" applyNumberFormat="1" applyFont="1" applyBorder="1" applyAlignment="1">
      <alignment/>
    </xf>
    <xf numFmtId="4" fontId="5" fillId="0" borderId="12" xfId="0" applyNumberFormat="1" applyFont="1" applyFill="1" applyBorder="1" applyAlignment="1">
      <alignment/>
    </xf>
    <xf numFmtId="0" fontId="6" fillId="0" borderId="74" xfId="0" applyFont="1" applyBorder="1" applyAlignment="1">
      <alignment/>
    </xf>
    <xf numFmtId="3" fontId="0" fillId="0" borderId="75" xfId="0" applyNumberFormat="1" applyFont="1" applyFill="1" applyBorder="1" applyAlignment="1">
      <alignment horizontal="right"/>
    </xf>
    <xf numFmtId="0" fontId="8" fillId="0" borderId="76" xfId="0" applyFont="1" applyBorder="1" applyAlignment="1">
      <alignment vertical="center"/>
    </xf>
    <xf numFmtId="0" fontId="13" fillId="8" borderId="60" xfId="0" applyFont="1" applyFill="1" applyBorder="1" applyAlignment="1">
      <alignment horizontal="center" vertical="center" wrapText="1"/>
    </xf>
    <xf numFmtId="0" fontId="13" fillId="8" borderId="43" xfId="0" applyFont="1" applyFill="1" applyBorder="1" applyAlignment="1">
      <alignment horizontal="center" vertical="center" wrapText="1"/>
    </xf>
    <xf numFmtId="0" fontId="13" fillId="7" borderId="43" xfId="0" applyFont="1" applyFill="1" applyBorder="1" applyAlignment="1">
      <alignment horizontal="center" vertical="center" wrapText="1"/>
    </xf>
    <xf numFmtId="0" fontId="0" fillId="0" borderId="56" xfId="0" applyFont="1" applyBorder="1" applyAlignment="1">
      <alignment/>
    </xf>
    <xf numFmtId="0" fontId="0" fillId="0" borderId="43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3" borderId="77" xfId="0" applyNumberFormat="1" applyFont="1" applyFill="1" applyBorder="1" applyAlignment="1">
      <alignment/>
    </xf>
    <xf numFmtId="3" fontId="0" fillId="0" borderId="78" xfId="0" applyNumberFormat="1" applyFont="1" applyBorder="1" applyAlignment="1">
      <alignment horizontal="right"/>
    </xf>
    <xf numFmtId="4" fontId="5" fillId="0" borderId="79" xfId="0" applyNumberFormat="1" applyFont="1" applyFill="1" applyBorder="1" applyAlignment="1">
      <alignment/>
    </xf>
    <xf numFmtId="4" fontId="5" fillId="0" borderId="80" xfId="0" applyNumberFormat="1" applyFont="1" applyFill="1" applyBorder="1" applyAlignment="1">
      <alignment/>
    </xf>
    <xf numFmtId="4" fontId="5" fillId="0" borderId="81" xfId="0" applyNumberFormat="1" applyFont="1" applyFill="1" applyBorder="1" applyAlignment="1">
      <alignment/>
    </xf>
    <xf numFmtId="4" fontId="5" fillId="0" borderId="82" xfId="0" applyNumberFormat="1" applyFont="1" applyFill="1" applyBorder="1" applyAlignment="1">
      <alignment/>
    </xf>
    <xf numFmtId="4" fontId="5" fillId="0" borderId="83" xfId="0" applyNumberFormat="1" applyFont="1" applyFill="1" applyBorder="1" applyAlignment="1">
      <alignment/>
    </xf>
    <xf numFmtId="4" fontId="5" fillId="0" borderId="84" xfId="0" applyNumberFormat="1" applyFont="1" applyFill="1" applyBorder="1" applyAlignment="1">
      <alignment/>
    </xf>
    <xf numFmtId="4" fontId="5" fillId="0" borderId="85" xfId="0" applyNumberFormat="1" applyFont="1" applyFill="1" applyBorder="1" applyAlignment="1">
      <alignment/>
    </xf>
    <xf numFmtId="4" fontId="5" fillId="0" borderId="8" xfId="0" applyNumberFormat="1" applyFont="1" applyFill="1" applyBorder="1" applyAlignment="1">
      <alignment/>
    </xf>
    <xf numFmtId="4" fontId="5" fillId="0" borderId="86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3" fontId="5" fillId="0" borderId="87" xfId="0" applyNumberFormat="1" applyFont="1" applyFill="1" applyBorder="1" applyAlignment="1">
      <alignment/>
    </xf>
    <xf numFmtId="4" fontId="5" fillId="0" borderId="13" xfId="0" applyNumberFormat="1" applyFont="1" applyFill="1" applyBorder="1" applyAlignment="1">
      <alignment/>
    </xf>
    <xf numFmtId="0" fontId="6" fillId="2" borderId="79" xfId="0" applyFont="1" applyFill="1" applyBorder="1" applyAlignment="1">
      <alignment vertical="center"/>
    </xf>
    <xf numFmtId="0" fontId="4" fillId="2" borderId="88" xfId="0" applyFont="1" applyFill="1" applyBorder="1" applyAlignment="1">
      <alignment horizontal="center" vertical="center" wrapText="1"/>
    </xf>
    <xf numFmtId="0" fontId="4" fillId="2" borderId="88" xfId="0" applyFont="1" applyFill="1" applyBorder="1" applyAlignment="1">
      <alignment vertical="center"/>
    </xf>
    <xf numFmtId="0" fontId="4" fillId="9" borderId="88" xfId="0" applyFont="1" applyFill="1" applyBorder="1" applyAlignment="1">
      <alignment horizontal="center" vertical="center" wrapText="1"/>
    </xf>
    <xf numFmtId="0" fontId="4" fillId="2" borderId="88" xfId="0" applyFont="1" applyFill="1" applyBorder="1" applyAlignment="1">
      <alignment horizontal="center" vertical="center"/>
    </xf>
    <xf numFmtId="0" fontId="4" fillId="2" borderId="89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/>
    </xf>
    <xf numFmtId="2" fontId="0" fillId="0" borderId="9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 quotePrefix="1">
      <alignment horizontal="right"/>
    </xf>
    <xf numFmtId="3" fontId="0" fillId="0" borderId="75" xfId="0" applyNumberFormat="1" applyFont="1" applyFill="1" applyBorder="1" applyAlignment="1">
      <alignment/>
    </xf>
    <xf numFmtId="2" fontId="0" fillId="0" borderId="91" xfId="0" applyNumberFormat="1" applyFont="1" applyFill="1" applyBorder="1" applyAlignment="1">
      <alignment horizontal="center"/>
    </xf>
    <xf numFmtId="3" fontId="8" fillId="0" borderId="92" xfId="0" applyNumberFormat="1" applyFont="1" applyFill="1" applyBorder="1" applyAlignment="1">
      <alignment horizontal="right" vertical="center"/>
    </xf>
    <xf numFmtId="3" fontId="8" fillId="0" borderId="92" xfId="0" applyNumberFormat="1" applyFont="1" applyFill="1" applyBorder="1" applyAlignment="1">
      <alignment vertical="center"/>
    </xf>
    <xf numFmtId="2" fontId="8" fillId="0" borderId="9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0" fillId="9" borderId="10" xfId="0" applyNumberFormat="1" applyFont="1" applyFill="1" applyBorder="1" applyAlignment="1">
      <alignment horizontal="center"/>
    </xf>
    <xf numFmtId="3" fontId="0" fillId="9" borderId="75" xfId="0" applyNumberFormat="1" applyFont="1" applyFill="1" applyBorder="1" applyAlignment="1">
      <alignment horizontal="center"/>
    </xf>
    <xf numFmtId="3" fontId="8" fillId="9" borderId="92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/>
    </xf>
    <xf numFmtId="0" fontId="15" fillId="2" borderId="4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49" fontId="15" fillId="2" borderId="4" xfId="0" applyNumberFormat="1" applyFont="1" applyFill="1" applyBorder="1" applyAlignment="1">
      <alignment horizontal="center"/>
    </xf>
    <xf numFmtId="49" fontId="15" fillId="2" borderId="0" xfId="0" applyNumberFormat="1" applyFont="1" applyFill="1" applyBorder="1" applyAlignment="1">
      <alignment horizontal="center"/>
    </xf>
    <xf numFmtId="49" fontId="15" fillId="2" borderId="5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9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13" fillId="8" borderId="95" xfId="0" applyFont="1" applyFill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13" fillId="7" borderId="95" xfId="0" applyFont="1" applyFill="1" applyBorder="1" applyAlignment="1">
      <alignment horizontal="center" vertical="center"/>
    </xf>
    <xf numFmtId="0" fontId="13" fillId="8" borderId="60" xfId="0" applyFont="1" applyFill="1" applyBorder="1" applyAlignment="1">
      <alignment horizontal="center" vertical="center" wrapText="1"/>
    </xf>
    <xf numFmtId="0" fontId="13" fillId="8" borderId="43" xfId="0" applyFont="1" applyFill="1" applyBorder="1" applyAlignment="1">
      <alignment horizontal="center" vertical="center" wrapText="1"/>
    </xf>
    <xf numFmtId="0" fontId="13" fillId="8" borderId="66" xfId="0" applyFont="1" applyFill="1" applyBorder="1" applyAlignment="1">
      <alignment horizontal="center" vertical="center"/>
    </xf>
    <xf numFmtId="0" fontId="13" fillId="8" borderId="97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8" fillId="3" borderId="99" xfId="0" applyFont="1" applyFill="1" applyBorder="1" applyAlignment="1">
      <alignment horizontal="center" vertical="center"/>
    </xf>
    <xf numFmtId="0" fontId="8" fillId="3" borderId="100" xfId="0" applyFont="1" applyFill="1" applyBorder="1" applyAlignment="1">
      <alignment horizontal="center" vertical="center"/>
    </xf>
    <xf numFmtId="0" fontId="8" fillId="3" borderId="101" xfId="0" applyFont="1" applyFill="1" applyBorder="1" applyAlignment="1">
      <alignment horizontal="center" vertical="center"/>
    </xf>
    <xf numFmtId="0" fontId="8" fillId="3" borderId="102" xfId="0" applyFont="1" applyFill="1" applyBorder="1" applyAlignment="1">
      <alignment horizontal="center" vertical="center"/>
    </xf>
    <xf numFmtId="0" fontId="13" fillId="8" borderId="96" xfId="0" applyFont="1" applyFill="1" applyBorder="1" applyAlignment="1">
      <alignment horizontal="center" vertical="center"/>
    </xf>
    <xf numFmtId="0" fontId="8" fillId="8" borderId="55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0" fontId="13" fillId="7" borderId="60" xfId="0" applyFont="1" applyFill="1" applyBorder="1" applyAlignment="1">
      <alignment horizontal="center" vertical="center" wrapText="1"/>
    </xf>
    <xf numFmtId="0" fontId="13" fillId="7" borderId="43" xfId="0" applyFont="1" applyFill="1" applyBorder="1" applyAlignment="1">
      <alignment horizontal="center" vertical="center" wrapText="1"/>
    </xf>
    <xf numFmtId="0" fontId="13" fillId="7" borderId="66" xfId="0" applyFont="1" applyFill="1" applyBorder="1" applyAlignment="1">
      <alignment horizontal="center" vertical="center"/>
    </xf>
    <xf numFmtId="0" fontId="13" fillId="7" borderId="97" xfId="0" applyFont="1" applyFill="1" applyBorder="1" applyAlignment="1">
      <alignment horizontal="center" vertical="center"/>
    </xf>
    <xf numFmtId="0" fontId="8" fillId="6" borderId="59" xfId="0" applyFont="1" applyFill="1" applyBorder="1" applyAlignment="1">
      <alignment horizontal="center" vertical="center" wrapText="1"/>
    </xf>
    <xf numFmtId="0" fontId="8" fillId="6" borderId="54" xfId="0" applyFont="1" applyFill="1" applyBorder="1" applyAlignment="1">
      <alignment horizontal="center" vertical="center"/>
    </xf>
    <xf numFmtId="0" fontId="8" fillId="6" borderId="103" xfId="0" applyFont="1" applyFill="1" applyBorder="1" applyAlignment="1">
      <alignment horizontal="center" vertical="center"/>
    </xf>
    <xf numFmtId="0" fontId="8" fillId="6" borderId="101" xfId="0" applyFont="1" applyFill="1" applyBorder="1" applyAlignment="1">
      <alignment horizontal="center" vertical="center"/>
    </xf>
    <xf numFmtId="0" fontId="8" fillId="6" borderId="102" xfId="0" applyFont="1" applyFill="1" applyBorder="1" applyAlignment="1">
      <alignment horizontal="center" vertical="center"/>
    </xf>
    <xf numFmtId="0" fontId="8" fillId="7" borderId="55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3" borderId="54" xfId="0" applyFont="1" applyFill="1" applyBorder="1" applyAlignment="1">
      <alignment horizontal="center" vertical="center"/>
    </xf>
    <xf numFmtId="0" fontId="8" fillId="3" borderId="103" xfId="0" applyFont="1" applyFill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704850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314325</xdr:colOff>
      <xdr:row>0</xdr:row>
      <xdr:rowOff>0</xdr:rowOff>
    </xdr:from>
    <xdr:to>
      <xdr:col>15</xdr:col>
      <xdr:colOff>495300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704850</xdr:colOff>
      <xdr:row>2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314325</xdr:colOff>
      <xdr:row>0</xdr:row>
      <xdr:rowOff>171450</xdr:rowOff>
    </xdr:from>
    <xdr:to>
      <xdr:col>15</xdr:col>
      <xdr:colOff>495300</xdr:colOff>
      <xdr:row>2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1450"/>
          <a:ext cx="790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75" zoomScaleNormal="75" workbookViewId="0" topLeftCell="A1">
      <selection activeCell="A59" sqref="A59"/>
    </sheetView>
  </sheetViews>
  <sheetFormatPr defaultColWidth="9.140625" defaultRowHeight="12.75"/>
  <cols>
    <col min="1" max="1" width="13.00390625" style="0" customWidth="1"/>
    <col min="2" max="2" width="11.28125" style="0" customWidth="1"/>
    <col min="16" max="16" width="9.00390625" style="0" customWidth="1"/>
    <col min="17" max="17" width="0.13671875" style="0" customWidth="1"/>
    <col min="18" max="18" width="9.140625" style="0" hidden="1" customWidth="1"/>
  </cols>
  <sheetData>
    <row r="1" spans="1:17" s="5" customFormat="1" ht="18">
      <c r="A1" s="215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</row>
    <row r="2" spans="1:17" s="5" customFormat="1" ht="18">
      <c r="A2" s="215" t="s">
        <v>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</row>
    <row r="3" spans="1:17" s="5" customFormat="1" ht="18">
      <c r="A3" s="215" t="s">
        <v>5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</row>
    <row r="4" spans="1:17" s="5" customFormat="1" ht="18">
      <c r="A4" s="215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</row>
    <row r="5" spans="1:17" s="5" customFormat="1" ht="18.75">
      <c r="A5" s="213" t="s">
        <v>6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</row>
    <row r="6" spans="1:17" s="5" customFormat="1" ht="18.75" thickBot="1">
      <c r="A6" s="215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</row>
    <row r="7" spans="1:17" s="5" customFormat="1" ht="18">
      <c r="A7" s="217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9"/>
    </row>
    <row r="8" spans="1:17" s="5" customFormat="1" ht="18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</row>
    <row r="9" spans="1:17" s="5" customFormat="1" ht="18">
      <c r="A9" s="208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10"/>
    </row>
    <row r="10" spans="1:17" s="5" customFormat="1" ht="45">
      <c r="A10" s="188" t="s">
        <v>7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90"/>
    </row>
    <row r="11" spans="1:17" s="5" customFormat="1" ht="45">
      <c r="A11" s="188" t="s">
        <v>8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90"/>
    </row>
    <row r="12" spans="1:17" s="5" customFormat="1" ht="45">
      <c r="A12" s="188" t="s">
        <v>9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90"/>
    </row>
    <row r="13" spans="1:17" s="5" customFormat="1" ht="30">
      <c r="A13" s="191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3"/>
    </row>
    <row r="14" spans="1:17" s="5" customFormat="1" ht="45">
      <c r="A14" s="205" t="s">
        <v>144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7"/>
    </row>
    <row r="15" spans="1:17" s="5" customFormat="1" ht="18">
      <c r="A15" s="208"/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10"/>
    </row>
    <row r="16" spans="1:17" s="5" customFormat="1" ht="18">
      <c r="A16" s="211"/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187"/>
    </row>
    <row r="17" spans="1:17" s="5" customFormat="1" ht="18">
      <c r="A17" s="211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187"/>
    </row>
    <row r="18" spans="1:17" s="5" customFormat="1" ht="20.25">
      <c r="A18" s="194" t="s">
        <v>10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6"/>
    </row>
    <row r="19" spans="1:17" s="5" customFormat="1" ht="20.25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4"/>
    </row>
    <row r="20" spans="1:17" s="5" customFormat="1" ht="20.25">
      <c r="A20" s="202" t="s">
        <v>145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4"/>
    </row>
    <row r="21" spans="1:17" s="5" customFormat="1" ht="20.25">
      <c r="A21" s="194" t="s">
        <v>140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6"/>
    </row>
    <row r="22" spans="1:17" s="5" customFormat="1" ht="20.25">
      <c r="A22" s="194" t="s">
        <v>142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6"/>
    </row>
    <row r="23" spans="1:17" s="5" customFormat="1" ht="20.25">
      <c r="A23" s="194"/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6"/>
    </row>
    <row r="24" spans="1:17" s="5" customFormat="1" ht="20.25">
      <c r="A24" s="197"/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9"/>
    </row>
    <row r="25" spans="1:17" s="5" customFormat="1" ht="21" thickBo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</row>
    <row r="26" spans="1:17" s="5" customFormat="1" ht="18">
      <c r="A26" s="200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</row>
    <row r="27" spans="1:17" s="5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</sheetData>
  <mergeCells count="23">
    <mergeCell ref="A1:Q1"/>
    <mergeCell ref="A2:Q2"/>
    <mergeCell ref="A3:Q3"/>
    <mergeCell ref="A4:Q4"/>
    <mergeCell ref="A5:Q5"/>
    <mergeCell ref="A6:Q6"/>
    <mergeCell ref="A7:Q7"/>
    <mergeCell ref="A9:Q9"/>
    <mergeCell ref="A10:Q10"/>
    <mergeCell ref="A11:Q11"/>
    <mergeCell ref="A12:Q12"/>
    <mergeCell ref="A13:Q13"/>
    <mergeCell ref="A14:Q14"/>
    <mergeCell ref="A15:Q15"/>
    <mergeCell ref="A16:Q16"/>
    <mergeCell ref="A17:Q17"/>
    <mergeCell ref="A23:Q23"/>
    <mergeCell ref="A24:Q24"/>
    <mergeCell ref="A26:Q26"/>
    <mergeCell ref="A18:Q18"/>
    <mergeCell ref="A20:Q20"/>
    <mergeCell ref="A21:Q21"/>
    <mergeCell ref="A22:Q22"/>
  </mergeCells>
  <printOptions/>
  <pageMargins left="0.75" right="0.75" top="1" bottom="1" header="0.5" footer="0.5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0.2890625" style="0" customWidth="1"/>
    <col min="3" max="3" width="12.28125" style="0" customWidth="1"/>
    <col min="4" max="4" width="14.28125" style="0" customWidth="1"/>
    <col min="5" max="5" width="12.8515625" style="116" customWidth="1"/>
    <col min="6" max="6" width="13.421875" style="0" customWidth="1"/>
    <col min="7" max="7" width="16.00390625" style="0" customWidth="1"/>
    <col min="8" max="8" width="11.28125" style="0" customWidth="1"/>
  </cols>
  <sheetData>
    <row r="1" spans="1:2" ht="12.75">
      <c r="A1" s="60" t="s">
        <v>144</v>
      </c>
      <c r="B1" s="60"/>
    </row>
    <row r="3" ht="13.5" thickBot="1"/>
    <row r="4" spans="1:8" ht="27.75" customHeight="1" thickBot="1" thickTop="1">
      <c r="A4" s="126" t="s">
        <v>20</v>
      </c>
      <c r="B4" s="133" t="s">
        <v>141</v>
      </c>
      <c r="C4" s="133" t="s">
        <v>21</v>
      </c>
      <c r="D4" s="127" t="s">
        <v>59</v>
      </c>
      <c r="E4" s="124" t="s">
        <v>148</v>
      </c>
      <c r="F4" s="112" t="s">
        <v>24</v>
      </c>
      <c r="G4" s="110" t="s">
        <v>22</v>
      </c>
      <c r="H4" s="111" t="s">
        <v>23</v>
      </c>
    </row>
    <row r="5" spans="1:13" ht="14.25" thickBot="1" thickTop="1">
      <c r="A5" s="86" t="s">
        <v>25</v>
      </c>
      <c r="B5" s="86">
        <v>18266</v>
      </c>
      <c r="C5" s="134">
        <f>(B5-D5)</f>
        <v>18257</v>
      </c>
      <c r="D5" s="128">
        <v>9</v>
      </c>
      <c r="E5" s="36">
        <v>9</v>
      </c>
      <c r="F5" s="82">
        <v>3196</v>
      </c>
      <c r="G5" s="74">
        <v>672</v>
      </c>
      <c r="H5" s="38">
        <v>3352</v>
      </c>
      <c r="M5" s="32"/>
    </row>
    <row r="6" spans="1:13" ht="13.5" thickBot="1">
      <c r="A6" s="84" t="s">
        <v>28</v>
      </c>
      <c r="B6" s="84">
        <v>8190</v>
      </c>
      <c r="C6" s="135">
        <f aca="true" t="shared" si="0" ref="C6:C17">(B6-D6)</f>
        <v>3381</v>
      </c>
      <c r="D6" s="129">
        <v>4809</v>
      </c>
      <c r="E6" s="31">
        <v>3788</v>
      </c>
      <c r="F6" s="45">
        <v>1120</v>
      </c>
      <c r="G6" s="75">
        <v>4632</v>
      </c>
      <c r="H6" s="33">
        <v>7582</v>
      </c>
      <c r="I6" s="113"/>
      <c r="J6" s="32"/>
      <c r="K6" s="121"/>
      <c r="M6" s="32"/>
    </row>
    <row r="7" spans="1:13" ht="13.5" thickBot="1">
      <c r="A7" s="84" t="s">
        <v>26</v>
      </c>
      <c r="B7" s="84">
        <v>3508</v>
      </c>
      <c r="C7" s="135">
        <f t="shared" si="0"/>
        <v>2580</v>
      </c>
      <c r="D7" s="129">
        <v>928</v>
      </c>
      <c r="E7" s="31">
        <v>802</v>
      </c>
      <c r="F7" s="45">
        <v>672</v>
      </c>
      <c r="G7" s="75">
        <v>1406</v>
      </c>
      <c r="H7" s="33">
        <v>3732</v>
      </c>
      <c r="I7" s="113"/>
      <c r="J7" s="32"/>
      <c r="K7" s="121"/>
      <c r="M7" s="32"/>
    </row>
    <row r="8" spans="1:13" ht="13.5" thickBot="1">
      <c r="A8" s="84" t="s">
        <v>27</v>
      </c>
      <c r="B8" s="84">
        <v>4508</v>
      </c>
      <c r="C8" s="135">
        <f t="shared" si="0"/>
        <v>1706</v>
      </c>
      <c r="D8" s="129">
        <v>2802</v>
      </c>
      <c r="E8" s="31">
        <v>1498</v>
      </c>
      <c r="F8" s="45">
        <v>478</v>
      </c>
      <c r="G8" s="75">
        <v>1074</v>
      </c>
      <c r="H8" s="33">
        <v>5672</v>
      </c>
      <c r="I8" s="113"/>
      <c r="J8" s="32"/>
      <c r="K8" s="121"/>
      <c r="M8" s="32"/>
    </row>
    <row r="9" spans="1:13" ht="13.5" thickBot="1">
      <c r="A9" s="84" t="s">
        <v>51</v>
      </c>
      <c r="B9" s="84">
        <v>1114</v>
      </c>
      <c r="C9" s="135">
        <f t="shared" si="0"/>
        <v>1114</v>
      </c>
      <c r="D9" s="129"/>
      <c r="E9" s="31"/>
      <c r="F9" s="45">
        <v>234</v>
      </c>
      <c r="G9" s="75">
        <v>989</v>
      </c>
      <c r="H9" s="33">
        <v>271</v>
      </c>
      <c r="I9" s="113"/>
      <c r="J9" s="32"/>
      <c r="K9" s="121"/>
      <c r="M9" s="32"/>
    </row>
    <row r="10" spans="1:13" ht="13.5" thickBot="1">
      <c r="A10" s="84" t="s">
        <v>82</v>
      </c>
      <c r="B10" s="84">
        <v>254</v>
      </c>
      <c r="C10" s="135">
        <f t="shared" si="0"/>
        <v>254</v>
      </c>
      <c r="D10" s="129"/>
      <c r="E10" s="31"/>
      <c r="F10" s="83">
        <v>49</v>
      </c>
      <c r="G10" s="75">
        <v>57</v>
      </c>
      <c r="H10" s="33">
        <v>269</v>
      </c>
      <c r="J10" s="32"/>
      <c r="K10" s="121"/>
      <c r="M10" s="32"/>
    </row>
    <row r="11" spans="1:13" ht="13.5" thickBot="1">
      <c r="A11" s="84" t="s">
        <v>31</v>
      </c>
      <c r="B11" s="84">
        <v>1408</v>
      </c>
      <c r="C11" s="136">
        <f t="shared" si="0"/>
        <v>2</v>
      </c>
      <c r="D11" s="130">
        <v>1406</v>
      </c>
      <c r="E11" s="125">
        <v>1283</v>
      </c>
      <c r="F11" s="45">
        <v>52</v>
      </c>
      <c r="G11" s="75"/>
      <c r="H11" s="33">
        <v>674</v>
      </c>
      <c r="J11" s="32"/>
      <c r="K11" s="121"/>
      <c r="M11" s="32"/>
    </row>
    <row r="12" spans="1:13" ht="13.5" thickBot="1">
      <c r="A12" s="84" t="s">
        <v>34</v>
      </c>
      <c r="B12" s="84">
        <v>497</v>
      </c>
      <c r="C12" s="136">
        <f t="shared" si="0"/>
        <v>113</v>
      </c>
      <c r="D12" s="131">
        <v>384</v>
      </c>
      <c r="E12" s="125">
        <v>345</v>
      </c>
      <c r="F12" s="45">
        <v>41</v>
      </c>
      <c r="G12" s="75">
        <v>82</v>
      </c>
      <c r="H12" s="33">
        <v>202</v>
      </c>
      <c r="I12" s="113"/>
      <c r="J12" s="32"/>
      <c r="K12" s="121"/>
      <c r="M12" s="32"/>
    </row>
    <row r="13" spans="1:13" ht="13.5" thickBot="1">
      <c r="A13" s="84" t="s">
        <v>35</v>
      </c>
      <c r="B13" s="84">
        <v>39</v>
      </c>
      <c r="C13" s="135">
        <f t="shared" si="0"/>
        <v>38</v>
      </c>
      <c r="D13" s="129">
        <v>1</v>
      </c>
      <c r="E13" s="31"/>
      <c r="F13" s="45">
        <v>6</v>
      </c>
      <c r="G13" s="75">
        <v>53</v>
      </c>
      <c r="H13" s="33">
        <v>21</v>
      </c>
      <c r="I13" s="113"/>
      <c r="J13" s="32"/>
      <c r="K13" s="121"/>
      <c r="M13" s="32"/>
    </row>
    <row r="14" spans="1:13" ht="13.5" thickBot="1">
      <c r="A14" s="84" t="s">
        <v>33</v>
      </c>
      <c r="B14" s="84">
        <v>1105</v>
      </c>
      <c r="C14" s="135">
        <f t="shared" si="0"/>
        <v>1</v>
      </c>
      <c r="D14" s="129">
        <v>1104</v>
      </c>
      <c r="E14" s="31">
        <v>940</v>
      </c>
      <c r="F14" s="45">
        <v>16</v>
      </c>
      <c r="G14" s="75">
        <v>80</v>
      </c>
      <c r="H14" s="33">
        <v>461</v>
      </c>
      <c r="I14" s="113"/>
      <c r="J14" s="32"/>
      <c r="K14" s="121"/>
      <c r="M14" s="32"/>
    </row>
    <row r="15" spans="1:13" ht="13.5" thickBot="1">
      <c r="A15" s="84" t="s">
        <v>83</v>
      </c>
      <c r="B15" s="84">
        <v>1764</v>
      </c>
      <c r="C15" s="135">
        <f t="shared" si="0"/>
        <v>1</v>
      </c>
      <c r="D15" s="129">
        <v>1763</v>
      </c>
      <c r="E15" s="31">
        <v>1583</v>
      </c>
      <c r="F15" s="45">
        <v>55</v>
      </c>
      <c r="G15" s="75">
        <v>215</v>
      </c>
      <c r="H15" s="33">
        <v>585</v>
      </c>
      <c r="I15" s="113"/>
      <c r="J15" s="32"/>
      <c r="K15" s="121"/>
      <c r="M15" s="32"/>
    </row>
    <row r="16" spans="1:13" ht="13.5" thickBot="1">
      <c r="A16" s="84" t="s">
        <v>29</v>
      </c>
      <c r="B16" s="84">
        <v>2223</v>
      </c>
      <c r="C16" s="135">
        <f>(B16-D16)</f>
        <v>1060</v>
      </c>
      <c r="D16" s="129">
        <v>1163</v>
      </c>
      <c r="E16" s="31">
        <v>1055</v>
      </c>
      <c r="F16" s="45">
        <v>292</v>
      </c>
      <c r="G16" s="75">
        <v>341</v>
      </c>
      <c r="H16" s="33">
        <v>786</v>
      </c>
      <c r="I16" s="113"/>
      <c r="J16" s="32"/>
      <c r="K16" s="121"/>
      <c r="M16" s="32"/>
    </row>
    <row r="17" spans="1:13" ht="13.5" thickBot="1">
      <c r="A17" s="51" t="s">
        <v>30</v>
      </c>
      <c r="B17" s="51">
        <v>958</v>
      </c>
      <c r="C17" s="136">
        <f t="shared" si="0"/>
        <v>15</v>
      </c>
      <c r="D17" s="129">
        <v>943</v>
      </c>
      <c r="E17" s="54">
        <v>880</v>
      </c>
      <c r="F17" s="50">
        <v>87</v>
      </c>
      <c r="G17" s="75">
        <v>13</v>
      </c>
      <c r="H17" s="33">
        <v>313</v>
      </c>
      <c r="I17" s="114"/>
      <c r="J17" s="32"/>
      <c r="K17" s="121"/>
      <c r="M17" s="32"/>
    </row>
    <row r="18" spans="1:11" ht="15.75" thickBot="1">
      <c r="A18" s="87" t="s">
        <v>36</v>
      </c>
      <c r="B18" s="137">
        <f aca="true" t="shared" si="1" ref="B18:H18">SUM(B5:B17)</f>
        <v>43834</v>
      </c>
      <c r="C18" s="137">
        <f t="shared" si="1"/>
        <v>28522</v>
      </c>
      <c r="D18" s="132">
        <f t="shared" si="1"/>
        <v>15312</v>
      </c>
      <c r="E18" s="94">
        <f t="shared" si="1"/>
        <v>12183</v>
      </c>
      <c r="F18" s="95">
        <f t="shared" si="1"/>
        <v>6298</v>
      </c>
      <c r="G18" s="94">
        <f t="shared" si="1"/>
        <v>9614</v>
      </c>
      <c r="H18" s="40">
        <f t="shared" si="1"/>
        <v>23920</v>
      </c>
      <c r="K18" s="121"/>
    </row>
    <row r="19" spans="1:11" ht="15.75" customHeight="1" thickTop="1">
      <c r="A19" s="46"/>
      <c r="B19" s="46"/>
      <c r="C19" s="47"/>
      <c r="D19" s="47"/>
      <c r="E19" s="48"/>
      <c r="F19" s="49"/>
      <c r="G19" s="49"/>
      <c r="H19" s="47"/>
      <c r="K19" s="121"/>
    </row>
    <row r="20" spans="6:11" ht="13.5" thickBot="1">
      <c r="F20" s="52"/>
      <c r="K20" s="121"/>
    </row>
    <row r="21" spans="1:11" ht="12" customHeight="1" thickTop="1">
      <c r="A21" s="236" t="s">
        <v>50</v>
      </c>
      <c r="B21" s="126"/>
      <c r="C21" s="238" t="s">
        <v>21</v>
      </c>
      <c r="D21" s="222" t="s">
        <v>59</v>
      </c>
      <c r="E21" s="240" t="s">
        <v>60</v>
      </c>
      <c r="F21" s="243" t="s">
        <v>24</v>
      </c>
      <c r="G21" s="241" t="s">
        <v>22</v>
      </c>
      <c r="H21" s="245" t="s">
        <v>47</v>
      </c>
      <c r="K21" s="121"/>
    </row>
    <row r="22" spans="1:11" ht="15.75" customHeight="1" thickBot="1">
      <c r="A22" s="237"/>
      <c r="B22" s="151"/>
      <c r="C22" s="239"/>
      <c r="D22" s="221"/>
      <c r="E22" s="228"/>
      <c r="F22" s="244"/>
      <c r="G22" s="242"/>
      <c r="H22" s="246"/>
      <c r="K22" s="121"/>
    </row>
    <row r="23" spans="1:11" ht="14.25" thickBot="1" thickTop="1">
      <c r="A23" s="88" t="s">
        <v>77</v>
      </c>
      <c r="B23" s="88">
        <v>11660</v>
      </c>
      <c r="C23" s="156">
        <f>(B23-D23)</f>
        <v>11623</v>
      </c>
      <c r="D23" s="138">
        <v>37</v>
      </c>
      <c r="E23" s="90"/>
      <c r="F23" s="89">
        <v>3165</v>
      </c>
      <c r="G23" s="59"/>
      <c r="H23" s="39"/>
      <c r="K23" s="121"/>
    </row>
    <row r="24" spans="6:11" ht="14.25" thickBot="1" thickTop="1">
      <c r="F24" s="52"/>
      <c r="K24" s="121"/>
    </row>
    <row r="25" spans="1:11" ht="12" customHeight="1" thickTop="1">
      <c r="A25" s="223" t="s">
        <v>37</v>
      </c>
      <c r="B25" s="149"/>
      <c r="C25" s="225" t="s">
        <v>21</v>
      </c>
      <c r="D25" s="220" t="s">
        <v>59</v>
      </c>
      <c r="E25" s="227" t="s">
        <v>60</v>
      </c>
      <c r="F25" s="231" t="s">
        <v>24</v>
      </c>
      <c r="G25" s="247" t="s">
        <v>22</v>
      </c>
      <c r="H25" s="234" t="s">
        <v>47</v>
      </c>
      <c r="K25" s="121"/>
    </row>
    <row r="26" spans="1:11" ht="13.5" customHeight="1" thickBot="1">
      <c r="A26" s="224"/>
      <c r="B26" s="150"/>
      <c r="C26" s="226"/>
      <c r="D26" s="221"/>
      <c r="E26" s="228"/>
      <c r="F26" s="232"/>
      <c r="G26" s="248"/>
      <c r="H26" s="235"/>
      <c r="K26" s="121"/>
    </row>
    <row r="27" spans="1:13" ht="14.25" thickBot="1" thickTop="1">
      <c r="A27" s="84" t="s">
        <v>13</v>
      </c>
      <c r="B27" s="84">
        <v>16</v>
      </c>
      <c r="C27" s="134">
        <f>(B27-D27)</f>
        <v>14</v>
      </c>
      <c r="D27" s="128">
        <v>2</v>
      </c>
      <c r="E27" s="31"/>
      <c r="F27" s="82">
        <v>10</v>
      </c>
      <c r="G27" s="76">
        <v>1</v>
      </c>
      <c r="H27" s="33"/>
      <c r="J27" s="32"/>
      <c r="K27" s="121"/>
      <c r="M27" s="32"/>
    </row>
    <row r="28" spans="1:13" ht="13.5" thickBot="1">
      <c r="A28" s="84" t="s">
        <v>38</v>
      </c>
      <c r="B28" s="152">
        <v>29</v>
      </c>
      <c r="C28" s="142">
        <f>(B28-D28)</f>
        <v>29</v>
      </c>
      <c r="D28" s="129"/>
      <c r="E28" s="31"/>
      <c r="F28" s="45"/>
      <c r="G28" s="77"/>
      <c r="H28" s="33"/>
      <c r="K28" s="121"/>
      <c r="M28" s="32"/>
    </row>
    <row r="29" spans="1:13" s="116" customFormat="1" ht="13.5" thickBot="1">
      <c r="A29" s="153" t="s">
        <v>143</v>
      </c>
      <c r="B29" s="153">
        <v>664</v>
      </c>
      <c r="C29" s="143">
        <f>(B29-D29)</f>
        <v>258</v>
      </c>
      <c r="D29" s="141">
        <v>406</v>
      </c>
      <c r="E29" s="117">
        <v>185</v>
      </c>
      <c r="F29" s="91">
        <v>138</v>
      </c>
      <c r="G29" s="78">
        <v>44</v>
      </c>
      <c r="H29" s="34"/>
      <c r="I29" s="113"/>
      <c r="K29" s="154"/>
      <c r="M29" s="53"/>
    </row>
    <row r="30" spans="6:11" ht="14.25" thickBot="1" thickTop="1">
      <c r="F30" s="52"/>
      <c r="K30" s="121"/>
    </row>
    <row r="31" spans="1:11" ht="12" customHeight="1" thickTop="1">
      <c r="A31" s="236" t="s">
        <v>39</v>
      </c>
      <c r="B31" s="126"/>
      <c r="C31" s="238" t="s">
        <v>21</v>
      </c>
      <c r="D31" s="222" t="s">
        <v>59</v>
      </c>
      <c r="E31" s="240" t="s">
        <v>60</v>
      </c>
      <c r="F31" s="243" t="s">
        <v>24</v>
      </c>
      <c r="G31" s="241" t="s">
        <v>22</v>
      </c>
      <c r="H31" s="245" t="s">
        <v>23</v>
      </c>
      <c r="K31" s="121"/>
    </row>
    <row r="32" spans="1:11" ht="15.75" customHeight="1" thickBot="1">
      <c r="A32" s="237"/>
      <c r="B32" s="151"/>
      <c r="C32" s="239"/>
      <c r="D32" s="221"/>
      <c r="E32" s="228"/>
      <c r="F32" s="244"/>
      <c r="G32" s="242"/>
      <c r="H32" s="246"/>
      <c r="K32" s="121"/>
    </row>
    <row r="33" spans="1:11" ht="14.25" thickBot="1" thickTop="1">
      <c r="A33" s="84" t="s">
        <v>40</v>
      </c>
      <c r="B33" s="84"/>
      <c r="C33" s="134"/>
      <c r="D33" s="128"/>
      <c r="E33" s="92"/>
      <c r="F33" s="82"/>
      <c r="G33" s="79"/>
      <c r="H33" s="35">
        <v>125</v>
      </c>
      <c r="K33" s="121"/>
    </row>
    <row r="34" spans="1:11" ht="13.5" thickBot="1">
      <c r="A34" s="84" t="s">
        <v>48</v>
      </c>
      <c r="B34" s="84"/>
      <c r="C34" s="135"/>
      <c r="D34" s="129"/>
      <c r="E34" s="93"/>
      <c r="F34" s="45"/>
      <c r="G34" s="80"/>
      <c r="H34" s="35"/>
      <c r="K34" s="121"/>
    </row>
    <row r="35" spans="1:8" ht="13.5" thickBot="1">
      <c r="A35" s="84" t="s">
        <v>49</v>
      </c>
      <c r="B35" s="84"/>
      <c r="C35" s="135"/>
      <c r="D35" s="129"/>
      <c r="E35" s="93"/>
      <c r="F35" s="45"/>
      <c r="G35" s="80"/>
      <c r="H35" s="35">
        <v>235</v>
      </c>
    </row>
    <row r="36" spans="1:8" ht="15.75" thickBot="1">
      <c r="A36" s="85" t="s">
        <v>36</v>
      </c>
      <c r="B36" s="137">
        <f>SUM(B32:B35)</f>
        <v>0</v>
      </c>
      <c r="C36" s="137">
        <f>SUM(C32:C35)</f>
        <v>0</v>
      </c>
      <c r="D36" s="139">
        <v>0</v>
      </c>
      <c r="E36" s="94">
        <f>SUM(E30:E35)</f>
        <v>0</v>
      </c>
      <c r="F36" s="95">
        <f>SUM(F30:F35)</f>
        <v>0</v>
      </c>
      <c r="G36" s="94">
        <f>SUM(G32:G35)</f>
        <v>0</v>
      </c>
      <c r="H36" s="41">
        <f>SUM(H33:H35)</f>
        <v>360</v>
      </c>
    </row>
    <row r="37" spans="1:8" ht="15.75" thickTop="1">
      <c r="A37" s="55"/>
      <c r="B37" s="55"/>
      <c r="C37" s="47"/>
      <c r="D37" s="47"/>
      <c r="E37" s="56"/>
      <c r="F37" s="57"/>
      <c r="G37" s="56"/>
      <c r="H37" s="58"/>
    </row>
    <row r="38" ht="13.5" thickBot="1">
      <c r="F38" s="52"/>
    </row>
    <row r="39" spans="1:8" ht="12" customHeight="1" thickTop="1">
      <c r="A39" s="223" t="s">
        <v>41</v>
      </c>
      <c r="B39" s="149"/>
      <c r="C39" s="225" t="s">
        <v>21</v>
      </c>
      <c r="D39" s="220" t="s">
        <v>59</v>
      </c>
      <c r="E39" s="227" t="s">
        <v>60</v>
      </c>
      <c r="F39" s="231" t="s">
        <v>24</v>
      </c>
      <c r="G39" s="229" t="s">
        <v>22</v>
      </c>
      <c r="H39" s="234" t="s">
        <v>23</v>
      </c>
    </row>
    <row r="40" spans="1:8" ht="15.75" customHeight="1" thickBot="1">
      <c r="A40" s="224"/>
      <c r="B40" s="150"/>
      <c r="C40" s="226"/>
      <c r="D40" s="233"/>
      <c r="E40" s="228"/>
      <c r="F40" s="232"/>
      <c r="G40" s="230"/>
      <c r="H40" s="235"/>
    </row>
    <row r="41" spans="1:13" ht="14.25" thickBot="1" thickTop="1">
      <c r="A41" s="84" t="s">
        <v>44</v>
      </c>
      <c r="B41" s="84">
        <v>7697</v>
      </c>
      <c r="C41" s="135">
        <f aca="true" t="shared" si="2" ref="C41:C52">(B41-D41)</f>
        <v>7322</v>
      </c>
      <c r="D41" s="129">
        <v>375</v>
      </c>
      <c r="E41" s="31">
        <v>180</v>
      </c>
      <c r="F41" s="83">
        <v>885</v>
      </c>
      <c r="G41" s="77">
        <v>781</v>
      </c>
      <c r="H41" s="33"/>
      <c r="I41" s="113"/>
      <c r="J41" s="32"/>
      <c r="M41" s="32"/>
    </row>
    <row r="42" spans="1:13" ht="13.5" thickBot="1">
      <c r="A42" s="84" t="s">
        <v>42</v>
      </c>
      <c r="B42" s="84">
        <v>9792</v>
      </c>
      <c r="C42" s="136">
        <f t="shared" si="2"/>
        <v>7616</v>
      </c>
      <c r="D42" s="131">
        <v>2176</v>
      </c>
      <c r="E42" s="125">
        <v>756</v>
      </c>
      <c r="F42" s="155">
        <v>1161</v>
      </c>
      <c r="G42" s="77">
        <v>4395</v>
      </c>
      <c r="H42" s="33"/>
      <c r="I42" s="113"/>
      <c r="J42" s="32"/>
      <c r="M42" s="32"/>
    </row>
    <row r="43" spans="1:13" ht="13.5" thickBot="1">
      <c r="A43" s="84" t="s">
        <v>43</v>
      </c>
      <c r="B43" s="84">
        <v>4466</v>
      </c>
      <c r="C43" s="135">
        <f t="shared" si="2"/>
        <v>4306</v>
      </c>
      <c r="D43" s="129">
        <v>160</v>
      </c>
      <c r="E43" s="31"/>
      <c r="F43" s="155">
        <v>713</v>
      </c>
      <c r="G43" s="77">
        <v>1168</v>
      </c>
      <c r="H43" s="33"/>
      <c r="J43" s="32"/>
      <c r="M43" s="32"/>
    </row>
    <row r="44" spans="1:13" ht="13.5" thickBot="1">
      <c r="A44" s="84" t="s">
        <v>52</v>
      </c>
      <c r="B44" s="84">
        <v>1711</v>
      </c>
      <c r="C44" s="135">
        <f t="shared" si="2"/>
        <v>1415</v>
      </c>
      <c r="D44" s="129">
        <v>296</v>
      </c>
      <c r="E44" s="31">
        <v>3</v>
      </c>
      <c r="F44" s="83">
        <v>407</v>
      </c>
      <c r="G44" s="77">
        <v>1002</v>
      </c>
      <c r="H44" s="33">
        <v>179</v>
      </c>
      <c r="I44" s="113"/>
      <c r="J44" s="32"/>
      <c r="L44" s="113"/>
      <c r="M44" s="32"/>
    </row>
    <row r="45" spans="1:13" ht="13.5" thickBot="1">
      <c r="A45" s="84" t="s">
        <v>32</v>
      </c>
      <c r="B45" s="84">
        <v>576</v>
      </c>
      <c r="C45" s="135">
        <f t="shared" si="2"/>
        <v>285</v>
      </c>
      <c r="D45" s="129">
        <v>291</v>
      </c>
      <c r="E45" s="31">
        <v>289</v>
      </c>
      <c r="F45" s="45">
        <v>58</v>
      </c>
      <c r="G45" s="77">
        <v>1030</v>
      </c>
      <c r="H45" s="33">
        <v>105</v>
      </c>
      <c r="I45" s="113"/>
      <c r="J45" s="32"/>
      <c r="K45" s="113"/>
      <c r="L45" s="113"/>
      <c r="M45" s="32"/>
    </row>
    <row r="46" spans="1:13" ht="13.5" thickBot="1">
      <c r="A46" s="84" t="s">
        <v>55</v>
      </c>
      <c r="B46" s="84"/>
      <c r="C46" s="135">
        <f t="shared" si="2"/>
        <v>0</v>
      </c>
      <c r="D46" s="129"/>
      <c r="E46" s="31"/>
      <c r="F46" s="83"/>
      <c r="G46" s="77">
        <v>240</v>
      </c>
      <c r="H46" s="33"/>
      <c r="J46" s="32"/>
      <c r="M46" s="32"/>
    </row>
    <row r="47" spans="1:13" ht="13.5" thickBot="1">
      <c r="A47" s="84" t="s">
        <v>56</v>
      </c>
      <c r="B47" s="84">
        <v>487</v>
      </c>
      <c r="C47" s="135">
        <f t="shared" si="2"/>
        <v>16</v>
      </c>
      <c r="D47" s="129">
        <v>471</v>
      </c>
      <c r="E47" s="31">
        <v>409</v>
      </c>
      <c r="F47" s="83">
        <v>37</v>
      </c>
      <c r="G47" s="77">
        <v>774</v>
      </c>
      <c r="H47" s="33"/>
      <c r="J47" s="32"/>
      <c r="M47" s="32"/>
    </row>
    <row r="48" spans="1:13" ht="13.5" thickBot="1">
      <c r="A48" s="84" t="s">
        <v>53</v>
      </c>
      <c r="B48" s="84"/>
      <c r="C48" s="135">
        <f t="shared" si="2"/>
        <v>0</v>
      </c>
      <c r="D48" s="129"/>
      <c r="E48" s="31"/>
      <c r="F48" s="83"/>
      <c r="G48" s="77">
        <v>81</v>
      </c>
      <c r="H48" s="33"/>
      <c r="J48" s="32"/>
      <c r="M48" s="32"/>
    </row>
    <row r="49" spans="1:13" ht="13.5" thickBot="1">
      <c r="A49" s="84" t="s">
        <v>54</v>
      </c>
      <c r="B49" s="84"/>
      <c r="C49" s="135">
        <f t="shared" si="2"/>
        <v>0</v>
      </c>
      <c r="D49" s="129"/>
      <c r="E49" s="31"/>
      <c r="F49" s="83"/>
      <c r="G49" s="77">
        <v>584</v>
      </c>
      <c r="H49" s="33"/>
      <c r="J49" s="32"/>
      <c r="M49" s="32"/>
    </row>
    <row r="50" spans="1:13" ht="13.5" thickBot="1">
      <c r="A50" s="84" t="s">
        <v>81</v>
      </c>
      <c r="B50" s="84">
        <v>123</v>
      </c>
      <c r="C50" s="135">
        <f t="shared" si="2"/>
        <v>0</v>
      </c>
      <c r="D50" s="129">
        <v>123</v>
      </c>
      <c r="E50" s="31">
        <v>122</v>
      </c>
      <c r="F50" s="83">
        <v>2</v>
      </c>
      <c r="G50" s="77"/>
      <c r="H50" s="33"/>
      <c r="J50" s="32"/>
      <c r="M50" s="32"/>
    </row>
    <row r="51" spans="1:13" ht="13.5" thickBot="1">
      <c r="A51" s="84" t="s">
        <v>78</v>
      </c>
      <c r="B51" s="84">
        <v>624</v>
      </c>
      <c r="C51" s="135">
        <f t="shared" si="2"/>
        <v>511</v>
      </c>
      <c r="D51" s="129">
        <v>113</v>
      </c>
      <c r="E51" s="31">
        <v>109</v>
      </c>
      <c r="F51" s="83">
        <v>76</v>
      </c>
      <c r="G51" s="77">
        <v>109</v>
      </c>
      <c r="H51" s="33"/>
      <c r="I51" s="113"/>
      <c r="J51" s="32"/>
      <c r="M51" s="32"/>
    </row>
    <row r="52" spans="1:13" ht="13.5" thickBot="1">
      <c r="A52" s="84" t="s">
        <v>79</v>
      </c>
      <c r="B52" s="84"/>
      <c r="C52" s="135">
        <f t="shared" si="2"/>
        <v>0</v>
      </c>
      <c r="D52" s="129"/>
      <c r="E52" s="31"/>
      <c r="F52" s="83"/>
      <c r="G52" s="77"/>
      <c r="H52" s="33"/>
      <c r="M52" s="32"/>
    </row>
    <row r="53" spans="1:8" ht="15.75" thickBot="1">
      <c r="A53" s="85" t="s">
        <v>36</v>
      </c>
      <c r="B53" s="137">
        <f aca="true" t="shared" si="3" ref="B53:H53">SUM(B41:B52)</f>
        <v>25476</v>
      </c>
      <c r="C53" s="137">
        <f t="shared" si="3"/>
        <v>21471</v>
      </c>
      <c r="D53" s="139">
        <f t="shared" si="3"/>
        <v>4005</v>
      </c>
      <c r="E53" s="94">
        <f t="shared" si="3"/>
        <v>1868</v>
      </c>
      <c r="F53" s="95">
        <f t="shared" si="3"/>
        <v>3339</v>
      </c>
      <c r="G53" s="94">
        <f t="shared" si="3"/>
        <v>10164</v>
      </c>
      <c r="H53" s="40">
        <f t="shared" si="3"/>
        <v>284</v>
      </c>
    </row>
    <row r="54" spans="3:8" ht="14.25" thickBot="1" thickTop="1">
      <c r="C54" s="32"/>
      <c r="D54" s="32"/>
      <c r="E54" s="53"/>
      <c r="F54" s="32"/>
      <c r="G54" s="32"/>
      <c r="H54" s="53"/>
    </row>
    <row r="55" spans="1:8" ht="14.25" thickBot="1" thickTop="1">
      <c r="A55" s="30"/>
      <c r="B55" s="86"/>
      <c r="C55" s="134"/>
      <c r="D55" s="128"/>
      <c r="E55" s="36"/>
      <c r="F55" s="37"/>
      <c r="G55" s="81"/>
      <c r="H55" s="38"/>
    </row>
    <row r="56" spans="1:8" ht="15.75" thickBot="1">
      <c r="A56" s="98" t="s">
        <v>45</v>
      </c>
      <c r="B56" s="144">
        <f aca="true" t="shared" si="4" ref="B56:H56">SUM(B18,B23,B27,B28,B29,B36,B53)</f>
        <v>81679</v>
      </c>
      <c r="C56" s="144">
        <f t="shared" si="4"/>
        <v>61917</v>
      </c>
      <c r="D56" s="140">
        <f t="shared" si="4"/>
        <v>19762</v>
      </c>
      <c r="E56" s="97">
        <f t="shared" si="4"/>
        <v>14236</v>
      </c>
      <c r="F56" s="96">
        <f t="shared" si="4"/>
        <v>12950</v>
      </c>
      <c r="G56" s="115">
        <f t="shared" si="4"/>
        <v>19823</v>
      </c>
      <c r="H56" s="73">
        <f t="shared" si="4"/>
        <v>24564</v>
      </c>
    </row>
    <row r="57" spans="1:8" ht="15.75" thickBot="1">
      <c r="A57" s="29"/>
      <c r="B57" s="85"/>
      <c r="C57" s="137"/>
      <c r="D57" s="141"/>
      <c r="E57" s="94"/>
      <c r="F57" s="95"/>
      <c r="G57" s="94"/>
      <c r="H57" s="34"/>
    </row>
    <row r="58" ht="13.5" thickTop="1"/>
    <row r="59" ht="12.75">
      <c r="A59" t="s">
        <v>150</v>
      </c>
    </row>
  </sheetData>
  <mergeCells count="28">
    <mergeCell ref="H21:H22"/>
    <mergeCell ref="E25:E26"/>
    <mergeCell ref="G25:G26"/>
    <mergeCell ref="F25:F26"/>
    <mergeCell ref="A21:A22"/>
    <mergeCell ref="C21:C22"/>
    <mergeCell ref="E21:E22"/>
    <mergeCell ref="G21:G22"/>
    <mergeCell ref="F21:F22"/>
    <mergeCell ref="D21:D22"/>
    <mergeCell ref="H39:H40"/>
    <mergeCell ref="H25:H26"/>
    <mergeCell ref="A31:A32"/>
    <mergeCell ref="C31:C32"/>
    <mergeCell ref="E31:E32"/>
    <mergeCell ref="G31:G32"/>
    <mergeCell ref="F31:F32"/>
    <mergeCell ref="H31:H32"/>
    <mergeCell ref="A25:A26"/>
    <mergeCell ref="C25:C26"/>
    <mergeCell ref="E39:E40"/>
    <mergeCell ref="G39:G40"/>
    <mergeCell ref="F39:F40"/>
    <mergeCell ref="D39:D40"/>
    <mergeCell ref="D25:D26"/>
    <mergeCell ref="D31:D32"/>
    <mergeCell ref="A39:A40"/>
    <mergeCell ref="C39:C40"/>
  </mergeCells>
  <printOptions/>
  <pageMargins left="0.7874015748031497" right="0.7874015748031497" top="0.37" bottom="0.7874015748031497" header="0.3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workbookViewId="0" topLeftCell="A1">
      <selection activeCell="A62" sqref="A62"/>
    </sheetView>
  </sheetViews>
  <sheetFormatPr defaultColWidth="9.140625" defaultRowHeight="12.75"/>
  <cols>
    <col min="1" max="1" width="24.00390625" style="0" customWidth="1"/>
    <col min="3" max="3" width="9.28125" style="0" customWidth="1"/>
    <col min="4" max="9" width="7.7109375" style="0" customWidth="1"/>
  </cols>
  <sheetData>
    <row r="1" spans="1:16" ht="13.5" thickBot="1">
      <c r="A1" s="13" t="s">
        <v>146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60" thickBot="1">
      <c r="A2" s="61" t="s">
        <v>57</v>
      </c>
      <c r="B2" s="62" t="s">
        <v>18</v>
      </c>
      <c r="C2" s="63" t="s">
        <v>19</v>
      </c>
      <c r="D2" s="64" t="s">
        <v>0</v>
      </c>
      <c r="E2" s="64" t="s">
        <v>3</v>
      </c>
      <c r="F2" s="106" t="s">
        <v>69</v>
      </c>
      <c r="G2" s="106" t="s">
        <v>74</v>
      </c>
      <c r="H2" s="65" t="s">
        <v>70</v>
      </c>
      <c r="I2" s="66" t="s">
        <v>1</v>
      </c>
      <c r="J2" s="14"/>
      <c r="K2" s="14"/>
      <c r="L2" s="14"/>
      <c r="M2" s="14"/>
      <c r="N2" s="14"/>
      <c r="O2" s="14"/>
      <c r="P2" s="14"/>
    </row>
    <row r="3" spans="1:16" ht="12.75">
      <c r="A3" s="26" t="s">
        <v>46</v>
      </c>
      <c r="B3" s="21">
        <v>3167</v>
      </c>
      <c r="C3" s="27">
        <v>1356</v>
      </c>
      <c r="D3" s="27">
        <v>1764</v>
      </c>
      <c r="E3" s="27">
        <v>4262</v>
      </c>
      <c r="F3" s="28">
        <v>468</v>
      </c>
      <c r="G3" s="28">
        <v>55</v>
      </c>
      <c r="H3" s="28">
        <v>588</v>
      </c>
      <c r="I3" s="20">
        <f aca="true" t="shared" si="0" ref="I3:I8">SUM(B3:H3)</f>
        <v>11660</v>
      </c>
      <c r="J3" s="17"/>
      <c r="K3" s="17"/>
      <c r="L3" s="17"/>
      <c r="M3" s="17"/>
      <c r="N3" s="17"/>
      <c r="O3" s="17"/>
      <c r="P3" s="17"/>
    </row>
    <row r="4" spans="1:16" ht="12.75">
      <c r="A4" s="25" t="s">
        <v>2</v>
      </c>
      <c r="B4" s="18">
        <v>5326</v>
      </c>
      <c r="C4" s="18">
        <v>3816</v>
      </c>
      <c r="D4" s="122">
        <v>605</v>
      </c>
      <c r="E4" s="18">
        <v>8327</v>
      </c>
      <c r="F4" s="19">
        <v>122</v>
      </c>
      <c r="G4" s="19">
        <v>35</v>
      </c>
      <c r="H4" s="19">
        <v>31</v>
      </c>
      <c r="I4" s="20">
        <f t="shared" si="0"/>
        <v>18262</v>
      </c>
      <c r="J4" s="17"/>
      <c r="K4" s="16"/>
      <c r="L4" s="17"/>
      <c r="M4" s="17"/>
      <c r="N4" s="17"/>
      <c r="O4" s="17"/>
      <c r="P4" s="17"/>
    </row>
    <row r="5" spans="1:16" ht="12.75">
      <c r="A5" s="12" t="s">
        <v>68</v>
      </c>
      <c r="B5" s="18">
        <v>3766</v>
      </c>
      <c r="C5" s="18">
        <v>452</v>
      </c>
      <c r="D5" s="18">
        <v>92</v>
      </c>
      <c r="E5" s="18">
        <v>1283</v>
      </c>
      <c r="F5" s="19">
        <v>683</v>
      </c>
      <c r="G5" s="19">
        <v>14</v>
      </c>
      <c r="H5" s="19">
        <v>6</v>
      </c>
      <c r="I5" s="20">
        <f t="shared" si="0"/>
        <v>6296</v>
      </c>
      <c r="J5" s="17"/>
      <c r="K5" s="17"/>
      <c r="L5" s="17"/>
      <c r="M5" s="17"/>
      <c r="N5" s="17"/>
      <c r="O5" s="17"/>
      <c r="P5" s="17"/>
    </row>
    <row r="6" spans="1:16" ht="12.75">
      <c r="A6" s="12" t="s">
        <v>11</v>
      </c>
      <c r="B6" s="18">
        <v>98</v>
      </c>
      <c r="C6" s="18">
        <v>72</v>
      </c>
      <c r="D6" s="18">
        <v>1150</v>
      </c>
      <c r="E6" s="18">
        <v>86</v>
      </c>
      <c r="F6" s="118">
        <v>2</v>
      </c>
      <c r="G6" s="119"/>
      <c r="H6" s="19">
        <v>377</v>
      </c>
      <c r="I6" s="20">
        <f t="shared" si="0"/>
        <v>1785</v>
      </c>
      <c r="J6" s="17"/>
      <c r="K6" s="17"/>
      <c r="L6" s="17"/>
      <c r="M6" s="17"/>
      <c r="N6" s="17"/>
      <c r="O6" s="17"/>
      <c r="P6" s="17"/>
    </row>
    <row r="7" spans="1:16" ht="13.5" thickBot="1">
      <c r="A7" s="12" t="s">
        <v>76</v>
      </c>
      <c r="B7" s="120">
        <v>577</v>
      </c>
      <c r="C7" s="18">
        <v>1233</v>
      </c>
      <c r="D7" s="18">
        <v>52</v>
      </c>
      <c r="E7" s="18">
        <v>487</v>
      </c>
      <c r="F7" s="19">
        <v>16</v>
      </c>
      <c r="G7" s="19">
        <v>10</v>
      </c>
      <c r="H7" s="119">
        <v>6</v>
      </c>
      <c r="I7" s="20">
        <f t="shared" si="0"/>
        <v>2381</v>
      </c>
      <c r="J7" s="17"/>
      <c r="K7" s="17"/>
      <c r="L7" s="17"/>
      <c r="M7" s="17"/>
      <c r="N7" s="17"/>
      <c r="O7" s="17"/>
      <c r="P7" s="17"/>
    </row>
    <row r="8" spans="1:16" ht="13.5" thickBot="1">
      <c r="A8" s="22"/>
      <c r="B8" s="4">
        <f aca="true" t="shared" si="1" ref="B8:H8">SUM(B3:B7)</f>
        <v>12934</v>
      </c>
      <c r="C8" s="2">
        <f t="shared" si="1"/>
        <v>6929</v>
      </c>
      <c r="D8" s="2">
        <f t="shared" si="1"/>
        <v>3663</v>
      </c>
      <c r="E8" s="2">
        <f t="shared" si="1"/>
        <v>14445</v>
      </c>
      <c r="F8" s="3">
        <f t="shared" si="1"/>
        <v>1291</v>
      </c>
      <c r="G8" s="3">
        <f t="shared" si="1"/>
        <v>114</v>
      </c>
      <c r="H8" s="3">
        <f t="shared" si="1"/>
        <v>1008</v>
      </c>
      <c r="I8" s="23">
        <f t="shared" si="0"/>
        <v>40384</v>
      </c>
      <c r="J8" s="1"/>
      <c r="K8" s="24"/>
      <c r="L8" s="1"/>
      <c r="M8" s="1"/>
      <c r="N8" s="1"/>
      <c r="O8" s="1"/>
      <c r="P8" s="1"/>
    </row>
    <row r="11" spans="1:16" ht="13.5" thickBot="1">
      <c r="A11" s="15"/>
      <c r="B11" s="17"/>
      <c r="C11" s="17"/>
      <c r="D11" s="17"/>
      <c r="E11" s="17"/>
      <c r="F11" s="17"/>
      <c r="G11" s="17"/>
      <c r="H11" s="17"/>
      <c r="I11" s="17"/>
      <c r="J11" s="17"/>
      <c r="O11" s="17"/>
      <c r="P11" s="17"/>
    </row>
    <row r="12" spans="1:16" ht="72.75" customHeight="1" thickBot="1">
      <c r="A12" s="67" t="s">
        <v>58</v>
      </c>
      <c r="B12" s="68" t="s">
        <v>18</v>
      </c>
      <c r="C12" s="69" t="s">
        <v>19</v>
      </c>
      <c r="D12" s="70" t="s">
        <v>0</v>
      </c>
      <c r="E12" s="70" t="s">
        <v>3</v>
      </c>
      <c r="F12" s="107" t="s">
        <v>69</v>
      </c>
      <c r="G12" s="107" t="s">
        <v>75</v>
      </c>
      <c r="H12" s="71" t="s">
        <v>70</v>
      </c>
      <c r="I12" s="72" t="s">
        <v>1</v>
      </c>
      <c r="J12" s="14"/>
      <c r="K12" s="14"/>
      <c r="L12" s="14"/>
      <c r="M12" s="14"/>
      <c r="N12" s="14"/>
      <c r="O12" s="14"/>
      <c r="P12" s="14"/>
    </row>
    <row r="13" spans="1:16" ht="12.75">
      <c r="A13" s="12" t="s">
        <v>16</v>
      </c>
      <c r="B13" s="120">
        <v>6884</v>
      </c>
      <c r="C13" s="18"/>
      <c r="D13" s="18"/>
      <c r="E13" s="18"/>
      <c r="F13" s="19">
        <v>439</v>
      </c>
      <c r="G13" s="19"/>
      <c r="H13" s="19"/>
      <c r="I13" s="20">
        <f aca="true" t="shared" si="2" ref="I13:I18">SUM(B13:H13)</f>
        <v>7323</v>
      </c>
      <c r="J13" s="17"/>
      <c r="K13" s="17"/>
      <c r="L13" s="17"/>
      <c r="M13" s="17"/>
      <c r="N13" s="17"/>
      <c r="O13" s="17"/>
      <c r="P13" s="17"/>
    </row>
    <row r="14" spans="1:16" ht="12.75">
      <c r="A14" s="12" t="s">
        <v>17</v>
      </c>
      <c r="B14" s="120">
        <v>7502</v>
      </c>
      <c r="C14" s="18">
        <v>23</v>
      </c>
      <c r="D14" s="18"/>
      <c r="E14" s="18"/>
      <c r="F14" s="19">
        <v>91</v>
      </c>
      <c r="G14" s="19"/>
      <c r="H14" s="19"/>
      <c r="I14" s="20">
        <f t="shared" si="2"/>
        <v>7616</v>
      </c>
      <c r="J14" s="17"/>
      <c r="K14" s="17"/>
      <c r="L14" s="17"/>
      <c r="M14" s="17"/>
      <c r="N14" s="17"/>
      <c r="O14" s="17"/>
      <c r="P14" s="16"/>
    </row>
    <row r="15" spans="1:16" ht="12.75">
      <c r="A15" s="12" t="s">
        <v>12</v>
      </c>
      <c r="B15" s="120"/>
      <c r="C15" s="18"/>
      <c r="D15" s="18">
        <v>4260</v>
      </c>
      <c r="E15" s="18"/>
      <c r="F15" s="19"/>
      <c r="G15" s="19"/>
      <c r="H15" s="19">
        <v>102</v>
      </c>
      <c r="I15" s="20">
        <f t="shared" si="2"/>
        <v>4362</v>
      </c>
      <c r="J15" s="17"/>
      <c r="K15" s="17"/>
      <c r="L15" s="17"/>
      <c r="M15" s="17"/>
      <c r="N15" s="17"/>
      <c r="O15" s="17"/>
      <c r="P15" s="16"/>
    </row>
    <row r="16" spans="1:16" ht="12.75">
      <c r="A16" s="12" t="s">
        <v>71</v>
      </c>
      <c r="B16" s="18"/>
      <c r="C16" s="18">
        <v>1415</v>
      </c>
      <c r="D16" s="18"/>
      <c r="E16" s="18"/>
      <c r="F16" s="19"/>
      <c r="G16" s="19"/>
      <c r="H16" s="19"/>
      <c r="I16" s="20">
        <f t="shared" si="2"/>
        <v>1415</v>
      </c>
      <c r="J16" s="17"/>
      <c r="K16" s="17"/>
      <c r="L16" s="17"/>
      <c r="M16" s="17"/>
      <c r="N16" s="17"/>
      <c r="O16" s="17"/>
      <c r="P16" s="16"/>
    </row>
    <row r="17" spans="1:16" ht="12.75">
      <c r="A17" s="12" t="s">
        <v>72</v>
      </c>
      <c r="B17" s="120">
        <v>271</v>
      </c>
      <c r="C17" s="18"/>
      <c r="D17" s="18"/>
      <c r="E17" s="123">
        <v>14</v>
      </c>
      <c r="F17" s="19"/>
      <c r="G17" s="19"/>
      <c r="H17" s="19"/>
      <c r="I17" s="20">
        <f t="shared" si="2"/>
        <v>285</v>
      </c>
      <c r="J17" s="17" t="s">
        <v>84</v>
      </c>
      <c r="K17" s="17"/>
      <c r="L17" s="17"/>
      <c r="M17" s="17"/>
      <c r="N17" s="17"/>
      <c r="O17" s="17"/>
      <c r="P17" s="16"/>
    </row>
    <row r="18" spans="1:16" ht="12.75">
      <c r="A18" s="12" t="s">
        <v>80</v>
      </c>
      <c r="B18" s="120"/>
      <c r="C18" s="18"/>
      <c r="D18" s="18"/>
      <c r="E18" s="18"/>
      <c r="F18" s="19"/>
      <c r="G18" s="19"/>
      <c r="H18" s="19"/>
      <c r="I18" s="20">
        <f t="shared" si="2"/>
        <v>0</v>
      </c>
      <c r="J18" s="17"/>
      <c r="K18" s="17"/>
      <c r="L18" s="17"/>
      <c r="M18" s="17"/>
      <c r="N18" s="17"/>
      <c r="O18" s="17"/>
      <c r="P18" s="16"/>
    </row>
    <row r="19" spans="1:14" ht="12.75">
      <c r="A19" s="12" t="s">
        <v>73</v>
      </c>
      <c r="B19" s="120"/>
      <c r="C19" s="18">
        <v>511</v>
      </c>
      <c r="D19" s="18"/>
      <c r="E19" s="18"/>
      <c r="F19" s="19"/>
      <c r="G19" s="19"/>
      <c r="H19" s="19"/>
      <c r="I19" s="20">
        <f aca="true" t="shared" si="3" ref="I19:I25">SUM(B19:H19)</f>
        <v>511</v>
      </c>
      <c r="J19" s="17"/>
      <c r="K19" s="17"/>
      <c r="L19" s="17"/>
      <c r="M19" s="17"/>
      <c r="N19" s="16"/>
    </row>
    <row r="20" spans="1:14" ht="12.75">
      <c r="A20" s="12" t="s">
        <v>81</v>
      </c>
      <c r="B20" s="120"/>
      <c r="C20" s="18"/>
      <c r="D20" s="18"/>
      <c r="E20" s="18"/>
      <c r="F20" s="19"/>
      <c r="G20" s="19"/>
      <c r="H20" s="19"/>
      <c r="I20" s="20">
        <f>SUM(B20:H20)</f>
        <v>0</v>
      </c>
      <c r="J20" s="17"/>
      <c r="K20" s="17"/>
      <c r="L20" s="17"/>
      <c r="M20" s="17"/>
      <c r="N20" s="16"/>
    </row>
    <row r="21" spans="1:14" ht="12.75">
      <c r="A21" s="12" t="s">
        <v>79</v>
      </c>
      <c r="B21" s="120"/>
      <c r="C21" s="18"/>
      <c r="D21" s="18"/>
      <c r="E21" s="18"/>
      <c r="F21" s="19"/>
      <c r="G21" s="19"/>
      <c r="H21" s="19"/>
      <c r="I21" s="20">
        <f t="shared" si="3"/>
        <v>0</v>
      </c>
      <c r="J21" s="17"/>
      <c r="K21" s="17"/>
      <c r="L21" s="17"/>
      <c r="M21" s="17"/>
      <c r="N21" s="16"/>
    </row>
    <row r="22" spans="1:14" ht="12.75">
      <c r="A22" s="12" t="s">
        <v>13</v>
      </c>
      <c r="B22" s="120"/>
      <c r="C22" s="18">
        <v>5</v>
      </c>
      <c r="D22" s="18"/>
      <c r="E22" s="18">
        <v>9</v>
      </c>
      <c r="F22" s="19"/>
      <c r="G22" s="19"/>
      <c r="H22" s="19"/>
      <c r="I22" s="20">
        <f t="shared" si="3"/>
        <v>14</v>
      </c>
      <c r="J22" s="17"/>
      <c r="K22" s="17"/>
      <c r="L22" s="17"/>
      <c r="M22" s="17"/>
      <c r="N22" s="17"/>
    </row>
    <row r="23" spans="1:14" ht="12.75">
      <c r="A23" s="12" t="s">
        <v>14</v>
      </c>
      <c r="B23" s="120">
        <v>258</v>
      </c>
      <c r="C23" s="18"/>
      <c r="D23" s="18"/>
      <c r="E23" s="18"/>
      <c r="F23" s="19">
        <v>2</v>
      </c>
      <c r="G23" s="19"/>
      <c r="H23" s="19"/>
      <c r="I23" s="20">
        <f t="shared" si="3"/>
        <v>260</v>
      </c>
      <c r="J23" s="17"/>
      <c r="K23" s="17"/>
      <c r="L23" s="17"/>
      <c r="M23" s="17"/>
      <c r="N23" s="17"/>
    </row>
    <row r="24" spans="1:14" ht="13.5" thickBot="1">
      <c r="A24" s="12" t="s">
        <v>15</v>
      </c>
      <c r="B24" s="120"/>
      <c r="C24" s="18"/>
      <c r="D24" s="18">
        <v>27</v>
      </c>
      <c r="E24" s="18"/>
      <c r="F24" s="19"/>
      <c r="G24" s="19"/>
      <c r="H24" s="19">
        <v>2</v>
      </c>
      <c r="I24" s="20">
        <f t="shared" si="3"/>
        <v>29</v>
      </c>
      <c r="J24" s="17"/>
      <c r="K24" s="17"/>
      <c r="L24" s="17"/>
      <c r="M24" s="17"/>
      <c r="N24" s="17"/>
    </row>
    <row r="25" spans="1:14" ht="13.5" thickBot="1">
      <c r="A25" s="22"/>
      <c r="B25" s="4">
        <f>SUM(B13:B24)</f>
        <v>14915</v>
      </c>
      <c r="C25" s="2">
        <f aca="true" t="shared" si="4" ref="C25:H25">SUM(C13:C24)</f>
        <v>1954</v>
      </c>
      <c r="D25" s="2">
        <f t="shared" si="4"/>
        <v>4287</v>
      </c>
      <c r="E25" s="2">
        <f t="shared" si="4"/>
        <v>23</v>
      </c>
      <c r="F25" s="3">
        <f t="shared" si="4"/>
        <v>532</v>
      </c>
      <c r="G25" s="3">
        <f t="shared" si="4"/>
        <v>0</v>
      </c>
      <c r="H25" s="3">
        <f t="shared" si="4"/>
        <v>104</v>
      </c>
      <c r="I25" s="23">
        <f t="shared" si="3"/>
        <v>21815</v>
      </c>
      <c r="J25" s="17"/>
      <c r="K25" s="17"/>
      <c r="L25" s="17"/>
      <c r="M25" s="17"/>
      <c r="N25" s="17"/>
    </row>
    <row r="27" spans="1:14" ht="13.5" thickBot="1">
      <c r="A27" s="15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3.5" thickBot="1">
      <c r="A28" s="108" t="s">
        <v>36</v>
      </c>
      <c r="B28" s="109">
        <f>SUM(B8,B25)</f>
        <v>27849</v>
      </c>
      <c r="C28" s="109">
        <f aca="true" t="shared" si="5" ref="C28:H28">SUM(C25,C8)</f>
        <v>8883</v>
      </c>
      <c r="D28" s="109">
        <f t="shared" si="5"/>
        <v>7950</v>
      </c>
      <c r="E28" s="109">
        <f t="shared" si="5"/>
        <v>14468</v>
      </c>
      <c r="F28" s="109">
        <f t="shared" si="5"/>
        <v>1823</v>
      </c>
      <c r="G28" s="109">
        <f t="shared" si="5"/>
        <v>114</v>
      </c>
      <c r="H28" s="109">
        <f t="shared" si="5"/>
        <v>1112</v>
      </c>
      <c r="I28" s="99">
        <f>SUM(I8,I25)</f>
        <v>62199</v>
      </c>
      <c r="J28" s="17"/>
      <c r="K28" s="17"/>
      <c r="L28" s="17"/>
      <c r="M28" s="17"/>
      <c r="N28" s="17"/>
    </row>
    <row r="30" ht="12.75">
      <c r="A30" t="s">
        <v>147</v>
      </c>
    </row>
    <row r="31" ht="12.75">
      <c r="A31" t="s">
        <v>149</v>
      </c>
    </row>
    <row r="32" ht="13.5" thickBot="1"/>
    <row r="33" spans="1:9" ht="46.5" thickBot="1">
      <c r="A33" s="61" t="s">
        <v>57</v>
      </c>
      <c r="B33" s="62" t="s">
        <v>18</v>
      </c>
      <c r="C33" s="63" t="s">
        <v>19</v>
      </c>
      <c r="D33" s="64" t="s">
        <v>0</v>
      </c>
      <c r="E33" s="64" t="s">
        <v>3</v>
      </c>
      <c r="F33" s="106" t="s">
        <v>69</v>
      </c>
      <c r="G33" s="106" t="s">
        <v>74</v>
      </c>
      <c r="H33" s="65" t="s">
        <v>70</v>
      </c>
      <c r="I33" s="66" t="s">
        <v>1</v>
      </c>
    </row>
    <row r="34" spans="1:9" ht="12.75">
      <c r="A34" s="26" t="s">
        <v>46</v>
      </c>
      <c r="B34" s="157">
        <f aca="true" t="shared" si="6" ref="B34:B39">(B3/I3)*100</f>
        <v>27.161234991423672</v>
      </c>
      <c r="C34" s="158">
        <f aca="true" t="shared" si="7" ref="C34:C39">(C3/I3)*100</f>
        <v>11.629502572898799</v>
      </c>
      <c r="D34" s="158">
        <f aca="true" t="shared" si="8" ref="D34:D39">(D3/I3)*100</f>
        <v>15.128644939965694</v>
      </c>
      <c r="E34" s="158">
        <f aca="true" t="shared" si="9" ref="E34:E39">(E3/I3)*100</f>
        <v>36.552315608919386</v>
      </c>
      <c r="F34" s="158">
        <f aca="true" t="shared" si="10" ref="F34:F39">(F3/I3)*100</f>
        <v>4.0137221269296735</v>
      </c>
      <c r="G34" s="158">
        <f aca="true" t="shared" si="11" ref="G34:G39">(G3/I3)*100</f>
        <v>0.4716981132075472</v>
      </c>
      <c r="H34" s="159">
        <f aca="true" t="shared" si="12" ref="H34:H39">(H3/I3)*100</f>
        <v>5.042881646655232</v>
      </c>
      <c r="I34" s="166">
        <f aca="true" t="shared" si="13" ref="I34:I39">SUM(B34:H34)</f>
        <v>100.00000000000001</v>
      </c>
    </row>
    <row r="35" spans="1:9" ht="12.75">
      <c r="A35" s="25" t="s">
        <v>2</v>
      </c>
      <c r="B35" s="160">
        <f t="shared" si="6"/>
        <v>29.164385061877123</v>
      </c>
      <c r="C35" s="145">
        <f t="shared" si="7"/>
        <v>20.89584930456686</v>
      </c>
      <c r="D35" s="145">
        <f t="shared" si="8"/>
        <v>3.3128901544190117</v>
      </c>
      <c r="E35" s="145">
        <f t="shared" si="9"/>
        <v>45.597415398094405</v>
      </c>
      <c r="F35" s="145">
        <f t="shared" si="10"/>
        <v>0.6680538823787099</v>
      </c>
      <c r="G35" s="145">
        <f t="shared" si="11"/>
        <v>0.19165480232176102</v>
      </c>
      <c r="H35" s="161">
        <f t="shared" si="12"/>
        <v>0.1697513963421312</v>
      </c>
      <c r="I35" s="20">
        <f t="shared" si="13"/>
        <v>100.00000000000001</v>
      </c>
    </row>
    <row r="36" spans="1:9" ht="12.75">
      <c r="A36" s="12" t="s">
        <v>68</v>
      </c>
      <c r="B36" s="160">
        <f t="shared" si="6"/>
        <v>59.81575603557815</v>
      </c>
      <c r="C36" s="145">
        <f t="shared" si="7"/>
        <v>7.179161372299873</v>
      </c>
      <c r="D36" s="145">
        <f t="shared" si="8"/>
        <v>1.4612452350698857</v>
      </c>
      <c r="E36" s="145">
        <f t="shared" si="9"/>
        <v>20.378017789072427</v>
      </c>
      <c r="F36" s="145">
        <f t="shared" si="10"/>
        <v>10.848157560355782</v>
      </c>
      <c r="G36" s="145">
        <f t="shared" si="11"/>
        <v>0.22236340533672172</v>
      </c>
      <c r="H36" s="161">
        <f t="shared" si="12"/>
        <v>0.09529860228716645</v>
      </c>
      <c r="I36" s="20">
        <f t="shared" si="13"/>
        <v>100.00000000000001</v>
      </c>
    </row>
    <row r="37" spans="1:9" ht="12.75">
      <c r="A37" s="12" t="s">
        <v>11</v>
      </c>
      <c r="B37" s="160">
        <f t="shared" si="6"/>
        <v>5.490196078431373</v>
      </c>
      <c r="C37" s="145">
        <f t="shared" si="7"/>
        <v>4.033613445378151</v>
      </c>
      <c r="D37" s="145">
        <f t="shared" si="8"/>
        <v>64.42577030812325</v>
      </c>
      <c r="E37" s="145">
        <f t="shared" si="9"/>
        <v>4.817927170868348</v>
      </c>
      <c r="F37" s="145">
        <f t="shared" si="10"/>
        <v>0.11204481792717086</v>
      </c>
      <c r="G37" s="145">
        <f t="shared" si="11"/>
        <v>0</v>
      </c>
      <c r="H37" s="161">
        <f t="shared" si="12"/>
        <v>21.12044817927171</v>
      </c>
      <c r="I37" s="20">
        <f t="shared" si="13"/>
        <v>99.99999999999999</v>
      </c>
    </row>
    <row r="38" spans="1:9" ht="13.5" thickBot="1">
      <c r="A38" s="12" t="s">
        <v>76</v>
      </c>
      <c r="B38" s="162">
        <f t="shared" si="6"/>
        <v>24.233515329693407</v>
      </c>
      <c r="C38" s="163">
        <f t="shared" si="7"/>
        <v>51.78496430071399</v>
      </c>
      <c r="D38" s="163">
        <f t="shared" si="8"/>
        <v>2.1839563208735826</v>
      </c>
      <c r="E38" s="163">
        <f t="shared" si="9"/>
        <v>20.453590928181438</v>
      </c>
      <c r="F38" s="163">
        <f t="shared" si="10"/>
        <v>0.6719865602687947</v>
      </c>
      <c r="G38" s="163">
        <f t="shared" si="11"/>
        <v>0.41999160016799664</v>
      </c>
      <c r="H38" s="164">
        <f t="shared" si="12"/>
        <v>0.251994960100798</v>
      </c>
      <c r="I38" s="167">
        <f t="shared" si="13"/>
        <v>100</v>
      </c>
    </row>
    <row r="39" spans="1:9" ht="13.5" thickBot="1">
      <c r="A39" s="22"/>
      <c r="B39" s="168">
        <f t="shared" si="6"/>
        <v>32.027535657686215</v>
      </c>
      <c r="C39" s="168">
        <f t="shared" si="7"/>
        <v>17.1577852614897</v>
      </c>
      <c r="D39" s="168">
        <f t="shared" si="8"/>
        <v>9.070423930269413</v>
      </c>
      <c r="E39" s="168">
        <f t="shared" si="9"/>
        <v>35.76911648177496</v>
      </c>
      <c r="F39" s="168">
        <f t="shared" si="10"/>
        <v>3.196810618066561</v>
      </c>
      <c r="G39" s="168">
        <f t="shared" si="11"/>
        <v>0.28229001584786056</v>
      </c>
      <c r="H39" s="165">
        <f t="shared" si="12"/>
        <v>2.496038034865293</v>
      </c>
      <c r="I39" s="23">
        <f t="shared" si="13"/>
        <v>100</v>
      </c>
    </row>
  </sheetData>
  <hyperlinks>
    <hyperlink ref="A4" location="'dettaglio Farmacie'!A1" display="FARMACIE"/>
    <hyperlink ref="A35" location="'dettaglio Farmacie'!A1" display="FARMACIE"/>
  </hyperlinks>
  <printOptions/>
  <pageMargins left="0.31" right="0.7874015748031497" top="0.31" bottom="0.39" header="0.33" footer="0.36"/>
  <pageSetup horizontalDpi="600" verticalDpi="600" orientation="landscape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82" sqref="A82"/>
    </sheetView>
  </sheetViews>
  <sheetFormatPr defaultColWidth="9.140625" defaultRowHeight="12.75"/>
  <cols>
    <col min="1" max="1" width="22.421875" style="104" customWidth="1"/>
    <col min="2" max="3" width="12.7109375" style="0" customWidth="1"/>
    <col min="4" max="4" width="11.421875" style="105" customWidth="1"/>
    <col min="5" max="5" width="8.8515625" style="0" customWidth="1"/>
    <col min="6" max="6" width="9.140625" style="183" customWidth="1"/>
    <col min="7" max="7" width="8.7109375" style="0" customWidth="1"/>
    <col min="8" max="8" width="17.7109375" style="0" customWidth="1"/>
    <col min="10" max="10" width="4.421875" style="0" customWidth="1"/>
    <col min="11" max="16384" width="13.7109375" style="0" customWidth="1"/>
  </cols>
  <sheetData>
    <row r="1" spans="1:8" ht="13.5" thickBot="1">
      <c r="A1" s="249" t="s">
        <v>144</v>
      </c>
      <c r="B1" s="249"/>
      <c r="C1" s="249"/>
      <c r="D1" s="249"/>
      <c r="E1" s="249"/>
      <c r="F1" s="249"/>
      <c r="G1" s="249"/>
      <c r="H1" s="249"/>
    </row>
    <row r="2" spans="1:8" s="100" customFormat="1" ht="36.75" customHeight="1">
      <c r="A2" s="169" t="s">
        <v>61</v>
      </c>
      <c r="B2" s="170" t="s">
        <v>62</v>
      </c>
      <c r="C2" s="170" t="s">
        <v>63</v>
      </c>
      <c r="D2" s="171" t="s">
        <v>64</v>
      </c>
      <c r="E2" s="170" t="s">
        <v>65</v>
      </c>
      <c r="F2" s="172" t="s">
        <v>66</v>
      </c>
      <c r="G2" s="173" t="s">
        <v>67</v>
      </c>
      <c r="H2" s="174" t="s">
        <v>85</v>
      </c>
    </row>
    <row r="3" spans="1:10" ht="12.75">
      <c r="A3" s="101" t="s">
        <v>86</v>
      </c>
      <c r="B3" s="102">
        <v>347</v>
      </c>
      <c r="C3" s="102">
        <v>347</v>
      </c>
      <c r="D3" s="102">
        <v>7</v>
      </c>
      <c r="E3" s="175">
        <v>52</v>
      </c>
      <c r="F3" s="184">
        <v>8</v>
      </c>
      <c r="G3" s="175">
        <v>49</v>
      </c>
      <c r="H3" s="176">
        <f aca="true" t="shared" si="0" ref="H3:H34">(E3*100)/C3</f>
        <v>14.985590778097983</v>
      </c>
      <c r="J3" s="17"/>
    </row>
    <row r="4" spans="1:10" ht="12.75">
      <c r="A4" s="101" t="s">
        <v>87</v>
      </c>
      <c r="B4" s="102">
        <v>233</v>
      </c>
      <c r="C4" s="102">
        <v>233</v>
      </c>
      <c r="D4" s="102">
        <v>7</v>
      </c>
      <c r="E4" s="175">
        <v>36</v>
      </c>
      <c r="F4" s="184">
        <v>4</v>
      </c>
      <c r="G4" s="175">
        <v>35</v>
      </c>
      <c r="H4" s="176">
        <f t="shared" si="0"/>
        <v>15.450643776824034</v>
      </c>
      <c r="J4" s="103"/>
    </row>
    <row r="5" spans="1:10" ht="12.75">
      <c r="A5" s="101" t="s">
        <v>88</v>
      </c>
      <c r="B5" s="102">
        <v>334</v>
      </c>
      <c r="C5" s="102">
        <v>334</v>
      </c>
      <c r="D5" s="102">
        <v>13</v>
      </c>
      <c r="E5" s="175">
        <v>63</v>
      </c>
      <c r="F5" s="184">
        <v>8</v>
      </c>
      <c r="G5" s="175">
        <v>73</v>
      </c>
      <c r="H5" s="176">
        <f t="shared" si="0"/>
        <v>18.862275449101798</v>
      </c>
      <c r="J5" s="103"/>
    </row>
    <row r="6" spans="1:10" ht="12.75">
      <c r="A6" s="101" t="s">
        <v>89</v>
      </c>
      <c r="B6" s="102">
        <v>85</v>
      </c>
      <c r="C6" s="102">
        <v>85</v>
      </c>
      <c r="D6" s="102">
        <v>3</v>
      </c>
      <c r="E6" s="175">
        <v>23</v>
      </c>
      <c r="F6" s="184">
        <v>1</v>
      </c>
      <c r="G6" s="175">
        <v>5</v>
      </c>
      <c r="H6" s="176">
        <f t="shared" si="0"/>
        <v>27.058823529411764</v>
      </c>
      <c r="J6" s="103"/>
    </row>
    <row r="7" spans="1:10" ht="12.75">
      <c r="A7" s="101" t="s">
        <v>90</v>
      </c>
      <c r="B7" s="102">
        <v>869</v>
      </c>
      <c r="C7" s="102">
        <v>869</v>
      </c>
      <c r="D7" s="102">
        <v>29</v>
      </c>
      <c r="E7" s="175">
        <v>164</v>
      </c>
      <c r="F7" s="184">
        <v>22</v>
      </c>
      <c r="G7" s="175">
        <v>130</v>
      </c>
      <c r="H7" s="176">
        <f t="shared" si="0"/>
        <v>18.872266973532795</v>
      </c>
      <c r="J7" s="103"/>
    </row>
    <row r="8" spans="1:10" ht="12.75">
      <c r="A8" s="101" t="s">
        <v>91</v>
      </c>
      <c r="B8" s="102">
        <v>642</v>
      </c>
      <c r="C8" s="102">
        <v>642</v>
      </c>
      <c r="D8" s="102">
        <v>15</v>
      </c>
      <c r="E8" s="175">
        <v>119</v>
      </c>
      <c r="F8" s="184">
        <v>30</v>
      </c>
      <c r="G8" s="175">
        <v>96</v>
      </c>
      <c r="H8" s="176">
        <f t="shared" si="0"/>
        <v>18.53582554517134</v>
      </c>
      <c r="J8" s="103"/>
    </row>
    <row r="9" spans="1:10" ht="12.75">
      <c r="A9" s="101" t="s">
        <v>92</v>
      </c>
      <c r="B9" s="102">
        <v>376</v>
      </c>
      <c r="C9" s="102">
        <v>376</v>
      </c>
      <c r="D9" s="102">
        <v>6</v>
      </c>
      <c r="E9" s="175">
        <v>62</v>
      </c>
      <c r="F9" s="184">
        <v>11</v>
      </c>
      <c r="G9" s="175">
        <v>75</v>
      </c>
      <c r="H9" s="176">
        <f t="shared" si="0"/>
        <v>16.48936170212766</v>
      </c>
      <c r="J9" s="103"/>
    </row>
    <row r="10" spans="1:10" ht="12.75">
      <c r="A10" s="101" t="s">
        <v>93</v>
      </c>
      <c r="B10" s="102">
        <v>404</v>
      </c>
      <c r="C10" s="102">
        <v>404</v>
      </c>
      <c r="D10" s="102">
        <v>6</v>
      </c>
      <c r="E10" s="175">
        <v>59</v>
      </c>
      <c r="F10" s="184">
        <v>12</v>
      </c>
      <c r="G10" s="175">
        <v>62</v>
      </c>
      <c r="H10" s="176">
        <f t="shared" si="0"/>
        <v>14.603960396039604</v>
      </c>
      <c r="J10" s="103"/>
    </row>
    <row r="11" spans="1:10" ht="12.75">
      <c r="A11" s="101" t="s">
        <v>94</v>
      </c>
      <c r="B11" s="102">
        <v>154</v>
      </c>
      <c r="C11" s="102">
        <v>154</v>
      </c>
      <c r="D11" s="102">
        <v>7</v>
      </c>
      <c r="E11" s="175">
        <v>23</v>
      </c>
      <c r="F11" s="184">
        <v>3</v>
      </c>
      <c r="G11" s="175">
        <v>29</v>
      </c>
      <c r="H11" s="176">
        <f t="shared" si="0"/>
        <v>14.935064935064934</v>
      </c>
      <c r="J11" s="103"/>
    </row>
    <row r="12" spans="1:10" ht="12.75">
      <c r="A12" s="101" t="s">
        <v>95</v>
      </c>
      <c r="B12" s="102">
        <v>234</v>
      </c>
      <c r="C12" s="102">
        <v>234</v>
      </c>
      <c r="D12" s="102">
        <v>6</v>
      </c>
      <c r="E12" s="175">
        <v>47</v>
      </c>
      <c r="F12" s="184">
        <v>9</v>
      </c>
      <c r="G12" s="175">
        <v>36</v>
      </c>
      <c r="H12" s="176">
        <f t="shared" si="0"/>
        <v>20.085470085470085</v>
      </c>
      <c r="J12" s="103"/>
    </row>
    <row r="13" spans="1:10" ht="12.75">
      <c r="A13" s="101" t="s">
        <v>96</v>
      </c>
      <c r="B13" s="102">
        <v>262</v>
      </c>
      <c r="C13" s="102">
        <v>262</v>
      </c>
      <c r="D13" s="102">
        <v>10</v>
      </c>
      <c r="E13" s="175">
        <v>58</v>
      </c>
      <c r="F13" s="184">
        <v>8</v>
      </c>
      <c r="G13" s="175">
        <v>57</v>
      </c>
      <c r="H13" s="176">
        <f t="shared" si="0"/>
        <v>22.137404580152673</v>
      </c>
      <c r="J13" s="103"/>
    </row>
    <row r="14" spans="1:10" ht="12.75">
      <c r="A14" s="101" t="s">
        <v>97</v>
      </c>
      <c r="B14" s="102">
        <v>667</v>
      </c>
      <c r="C14" s="102">
        <v>667</v>
      </c>
      <c r="D14" s="102">
        <v>11</v>
      </c>
      <c r="E14" s="175">
        <v>96</v>
      </c>
      <c r="F14" s="184">
        <v>12</v>
      </c>
      <c r="G14" s="175">
        <v>81</v>
      </c>
      <c r="H14" s="176">
        <f t="shared" si="0"/>
        <v>14.3928035982009</v>
      </c>
      <c r="J14" s="103"/>
    </row>
    <row r="15" spans="1:10" ht="12.75">
      <c r="A15" s="101" t="s">
        <v>98</v>
      </c>
      <c r="B15" s="102">
        <v>236</v>
      </c>
      <c r="C15" s="102">
        <v>236</v>
      </c>
      <c r="D15" s="102">
        <v>9</v>
      </c>
      <c r="E15" s="175">
        <v>39</v>
      </c>
      <c r="F15" s="184">
        <v>10</v>
      </c>
      <c r="G15" s="175">
        <v>49</v>
      </c>
      <c r="H15" s="176">
        <f t="shared" si="0"/>
        <v>16.52542372881356</v>
      </c>
      <c r="J15" s="103"/>
    </row>
    <row r="16" spans="1:10" ht="12.75">
      <c r="A16" s="101" t="s">
        <v>99</v>
      </c>
      <c r="B16" s="102">
        <v>264</v>
      </c>
      <c r="C16" s="102">
        <v>264</v>
      </c>
      <c r="D16" s="102">
        <v>9</v>
      </c>
      <c r="E16" s="175">
        <v>54</v>
      </c>
      <c r="F16" s="184">
        <v>12</v>
      </c>
      <c r="G16" s="175">
        <v>74</v>
      </c>
      <c r="H16" s="176">
        <f t="shared" si="0"/>
        <v>20.454545454545453</v>
      </c>
      <c r="J16" s="103"/>
    </row>
    <row r="17" spans="1:10" ht="12.75">
      <c r="A17" s="101" t="s">
        <v>100</v>
      </c>
      <c r="B17" s="102">
        <v>354</v>
      </c>
      <c r="C17" s="102">
        <v>354</v>
      </c>
      <c r="D17" s="102">
        <v>22</v>
      </c>
      <c r="E17" s="175">
        <v>46</v>
      </c>
      <c r="F17" s="184">
        <v>17</v>
      </c>
      <c r="G17" s="175">
        <v>81</v>
      </c>
      <c r="H17" s="176">
        <f t="shared" si="0"/>
        <v>12.994350282485875</v>
      </c>
      <c r="J17" s="103"/>
    </row>
    <row r="18" spans="1:10" ht="12.75">
      <c r="A18" s="101" t="s">
        <v>101</v>
      </c>
      <c r="B18" s="102">
        <v>160</v>
      </c>
      <c r="C18" s="102">
        <v>160</v>
      </c>
      <c r="D18" s="102"/>
      <c r="E18" s="175">
        <v>27</v>
      </c>
      <c r="F18" s="184">
        <v>4</v>
      </c>
      <c r="G18" s="175">
        <v>18</v>
      </c>
      <c r="H18" s="176">
        <f t="shared" si="0"/>
        <v>16.875</v>
      </c>
      <c r="J18" s="103"/>
    </row>
    <row r="19" spans="1:10" ht="12.75">
      <c r="A19" s="101" t="s">
        <v>102</v>
      </c>
      <c r="B19" s="102">
        <v>119</v>
      </c>
      <c r="C19" s="102">
        <v>119</v>
      </c>
      <c r="D19" s="102">
        <v>9</v>
      </c>
      <c r="E19" s="175">
        <v>21</v>
      </c>
      <c r="F19" s="184">
        <v>5</v>
      </c>
      <c r="G19" s="175">
        <v>35</v>
      </c>
      <c r="H19" s="176">
        <f t="shared" si="0"/>
        <v>17.647058823529413</v>
      </c>
      <c r="J19" s="103"/>
    </row>
    <row r="20" spans="1:8" ht="12.75">
      <c r="A20" s="101" t="s">
        <v>103</v>
      </c>
      <c r="B20" s="102">
        <v>71</v>
      </c>
      <c r="C20" s="102">
        <v>71</v>
      </c>
      <c r="D20" s="102"/>
      <c r="E20" s="175">
        <v>16</v>
      </c>
      <c r="F20" s="184">
        <v>2</v>
      </c>
      <c r="G20" s="177"/>
      <c r="H20" s="176">
        <f t="shared" si="0"/>
        <v>22.535211267605632</v>
      </c>
    </row>
    <row r="21" spans="1:10" ht="12.75">
      <c r="A21" s="101" t="s">
        <v>104</v>
      </c>
      <c r="B21" s="102">
        <v>414</v>
      </c>
      <c r="C21" s="102">
        <v>414</v>
      </c>
      <c r="D21" s="102">
        <v>11</v>
      </c>
      <c r="E21" s="175">
        <v>69</v>
      </c>
      <c r="F21" s="184">
        <v>9</v>
      </c>
      <c r="G21" s="175">
        <v>48</v>
      </c>
      <c r="H21" s="176">
        <f t="shared" si="0"/>
        <v>16.666666666666668</v>
      </c>
      <c r="J21" s="103"/>
    </row>
    <row r="22" spans="1:10" ht="12.75">
      <c r="A22" s="101" t="s">
        <v>105</v>
      </c>
      <c r="B22" s="102">
        <v>104</v>
      </c>
      <c r="C22" s="102">
        <v>104</v>
      </c>
      <c r="D22" s="102">
        <v>4</v>
      </c>
      <c r="E22" s="175">
        <v>22</v>
      </c>
      <c r="F22" s="184">
        <v>7</v>
      </c>
      <c r="G22" s="175">
        <v>24</v>
      </c>
      <c r="H22" s="176">
        <f t="shared" si="0"/>
        <v>21.153846153846153</v>
      </c>
      <c r="J22" s="103"/>
    </row>
    <row r="23" spans="1:8" ht="12.75">
      <c r="A23" s="101" t="s">
        <v>106</v>
      </c>
      <c r="B23" s="102">
        <v>216</v>
      </c>
      <c r="C23" s="102">
        <v>216</v>
      </c>
      <c r="D23" s="102">
        <v>6</v>
      </c>
      <c r="E23" s="175">
        <v>41</v>
      </c>
      <c r="F23" s="184">
        <v>5</v>
      </c>
      <c r="G23" s="175">
        <v>30</v>
      </c>
      <c r="H23" s="176">
        <f t="shared" si="0"/>
        <v>18.98148148148148</v>
      </c>
    </row>
    <row r="24" spans="1:8" ht="12.75">
      <c r="A24" s="101" t="s">
        <v>107</v>
      </c>
      <c r="B24" s="102">
        <v>19</v>
      </c>
      <c r="C24" s="102">
        <v>19</v>
      </c>
      <c r="D24" s="102"/>
      <c r="E24" s="175">
        <v>2</v>
      </c>
      <c r="F24" s="184"/>
      <c r="G24" s="177"/>
      <c r="H24" s="176">
        <f t="shared" si="0"/>
        <v>10.526315789473685</v>
      </c>
    </row>
    <row r="25" spans="1:10" ht="12.75">
      <c r="A25" s="101" t="s">
        <v>108</v>
      </c>
      <c r="B25" s="102">
        <v>567</v>
      </c>
      <c r="C25" s="102">
        <v>567</v>
      </c>
      <c r="D25" s="102">
        <v>14</v>
      </c>
      <c r="E25" s="175">
        <v>89</v>
      </c>
      <c r="F25" s="184">
        <v>18</v>
      </c>
      <c r="G25" s="175">
        <v>114</v>
      </c>
      <c r="H25" s="176">
        <f t="shared" si="0"/>
        <v>15.696649029982364</v>
      </c>
      <c r="J25" s="103"/>
    </row>
    <row r="26" spans="1:10" ht="12.75">
      <c r="A26" s="101" t="s">
        <v>109</v>
      </c>
      <c r="B26" s="102">
        <v>753</v>
      </c>
      <c r="C26" s="102">
        <v>753</v>
      </c>
      <c r="D26" s="102">
        <v>25</v>
      </c>
      <c r="E26" s="175">
        <v>134</v>
      </c>
      <c r="F26" s="184">
        <v>28</v>
      </c>
      <c r="G26" s="175">
        <v>111</v>
      </c>
      <c r="H26" s="176">
        <f t="shared" si="0"/>
        <v>17.795484727755642</v>
      </c>
      <c r="J26" s="103"/>
    </row>
    <row r="27" spans="1:10" ht="12.75">
      <c r="A27" s="101" t="s">
        <v>110</v>
      </c>
      <c r="B27" s="102">
        <v>179</v>
      </c>
      <c r="C27" s="102">
        <v>179</v>
      </c>
      <c r="D27" s="102"/>
      <c r="E27" s="175">
        <v>36</v>
      </c>
      <c r="F27" s="184">
        <v>10</v>
      </c>
      <c r="G27" s="175">
        <v>29</v>
      </c>
      <c r="H27" s="176">
        <f t="shared" si="0"/>
        <v>20.11173184357542</v>
      </c>
      <c r="J27" s="103"/>
    </row>
    <row r="28" spans="1:10" ht="12.75">
      <c r="A28" s="101" t="s">
        <v>111</v>
      </c>
      <c r="B28" s="102">
        <v>511</v>
      </c>
      <c r="C28" s="102">
        <v>511</v>
      </c>
      <c r="D28" s="102">
        <v>44</v>
      </c>
      <c r="E28" s="175">
        <v>84</v>
      </c>
      <c r="F28" s="184">
        <v>18</v>
      </c>
      <c r="G28" s="175">
        <v>155</v>
      </c>
      <c r="H28" s="176">
        <f t="shared" si="0"/>
        <v>16.438356164383563</v>
      </c>
      <c r="J28" s="103"/>
    </row>
    <row r="29" spans="1:10" ht="12.75">
      <c r="A29" s="101" t="s">
        <v>112</v>
      </c>
      <c r="B29" s="102">
        <v>263</v>
      </c>
      <c r="C29" s="102">
        <v>263</v>
      </c>
      <c r="D29" s="102">
        <v>3</v>
      </c>
      <c r="E29" s="175">
        <v>50</v>
      </c>
      <c r="F29" s="184">
        <v>11</v>
      </c>
      <c r="G29" s="175">
        <v>36</v>
      </c>
      <c r="H29" s="176">
        <f t="shared" si="0"/>
        <v>19.011406844106464</v>
      </c>
      <c r="J29" s="103"/>
    </row>
    <row r="30" spans="1:10" ht="12.75">
      <c r="A30" s="101" t="s">
        <v>113</v>
      </c>
      <c r="B30" s="102">
        <v>143</v>
      </c>
      <c r="C30" s="102">
        <v>143</v>
      </c>
      <c r="D30" s="102">
        <v>8</v>
      </c>
      <c r="E30" s="175">
        <v>29</v>
      </c>
      <c r="F30" s="184">
        <v>9</v>
      </c>
      <c r="G30" s="175">
        <v>34</v>
      </c>
      <c r="H30" s="176">
        <f t="shared" si="0"/>
        <v>20.27972027972028</v>
      </c>
      <c r="J30" s="103"/>
    </row>
    <row r="31" spans="1:10" ht="12.75">
      <c r="A31" s="101" t="s">
        <v>114</v>
      </c>
      <c r="B31" s="102">
        <v>156</v>
      </c>
      <c r="C31" s="102">
        <v>156</v>
      </c>
      <c r="D31" s="102">
        <v>6</v>
      </c>
      <c r="E31" s="175">
        <v>29</v>
      </c>
      <c r="F31" s="184">
        <v>3</v>
      </c>
      <c r="G31" s="175">
        <v>26</v>
      </c>
      <c r="H31" s="176">
        <f t="shared" si="0"/>
        <v>18.58974358974359</v>
      </c>
      <c r="J31" s="103"/>
    </row>
    <row r="32" spans="1:10" ht="12.75">
      <c r="A32" s="101" t="s">
        <v>115</v>
      </c>
      <c r="B32" s="102">
        <v>267</v>
      </c>
      <c r="C32" s="102">
        <v>267</v>
      </c>
      <c r="D32" s="102">
        <v>17</v>
      </c>
      <c r="E32" s="175">
        <v>65</v>
      </c>
      <c r="F32" s="184">
        <v>14</v>
      </c>
      <c r="G32" s="175">
        <v>55</v>
      </c>
      <c r="H32" s="176">
        <f t="shared" si="0"/>
        <v>24.344569288389515</v>
      </c>
      <c r="J32" s="103"/>
    </row>
    <row r="33" spans="1:10" ht="12.75">
      <c r="A33" s="101" t="s">
        <v>116</v>
      </c>
      <c r="B33" s="102">
        <v>535</v>
      </c>
      <c r="C33" s="102">
        <v>535</v>
      </c>
      <c r="D33" s="102">
        <v>12</v>
      </c>
      <c r="E33" s="175">
        <v>73</v>
      </c>
      <c r="F33" s="184">
        <v>17</v>
      </c>
      <c r="G33" s="175">
        <v>77</v>
      </c>
      <c r="H33" s="176">
        <f t="shared" si="0"/>
        <v>13.644859813084112</v>
      </c>
      <c r="J33" s="103"/>
    </row>
    <row r="34" spans="1:8" ht="12.75">
      <c r="A34" s="101" t="s">
        <v>117</v>
      </c>
      <c r="B34" s="102">
        <v>74</v>
      </c>
      <c r="C34" s="102">
        <v>74</v>
      </c>
      <c r="D34" s="102"/>
      <c r="E34" s="175">
        <v>18</v>
      </c>
      <c r="F34" s="184">
        <v>1</v>
      </c>
      <c r="G34" s="175">
        <v>15</v>
      </c>
      <c r="H34" s="176">
        <f t="shared" si="0"/>
        <v>24.324324324324323</v>
      </c>
    </row>
    <row r="35" spans="1:8" ht="12.75">
      <c r="A35" s="101" t="s">
        <v>118</v>
      </c>
      <c r="B35" s="102">
        <v>116</v>
      </c>
      <c r="C35" s="102">
        <v>116</v>
      </c>
      <c r="D35" s="102">
        <v>11</v>
      </c>
      <c r="E35" s="175">
        <v>19</v>
      </c>
      <c r="F35" s="184">
        <v>5</v>
      </c>
      <c r="G35" s="175">
        <v>20</v>
      </c>
      <c r="H35" s="176">
        <f aca="true" t="shared" si="1" ref="H35:H57">(E35*100)/C35</f>
        <v>16.379310344827587</v>
      </c>
    </row>
    <row r="36" spans="1:10" ht="12.75">
      <c r="A36" s="101" t="s">
        <v>119</v>
      </c>
      <c r="B36" s="102">
        <v>412</v>
      </c>
      <c r="C36" s="102">
        <v>412</v>
      </c>
      <c r="D36" s="102"/>
      <c r="E36" s="175">
        <v>86</v>
      </c>
      <c r="F36" s="184">
        <v>17</v>
      </c>
      <c r="G36" s="175">
        <v>4</v>
      </c>
      <c r="H36" s="176">
        <f t="shared" si="1"/>
        <v>20.87378640776699</v>
      </c>
      <c r="J36" s="103"/>
    </row>
    <row r="37" spans="1:10" ht="12.75">
      <c r="A37" s="101" t="s">
        <v>120</v>
      </c>
      <c r="B37" s="102">
        <v>398</v>
      </c>
      <c r="C37" s="102">
        <v>398</v>
      </c>
      <c r="D37" s="102">
        <v>11</v>
      </c>
      <c r="E37" s="175">
        <v>62</v>
      </c>
      <c r="F37" s="184">
        <v>11</v>
      </c>
      <c r="G37" s="175">
        <v>79</v>
      </c>
      <c r="H37" s="176">
        <f t="shared" si="1"/>
        <v>15.577889447236181</v>
      </c>
      <c r="J37" s="103"/>
    </row>
    <row r="38" spans="1:8" ht="12.75">
      <c r="A38" s="101" t="s">
        <v>121</v>
      </c>
      <c r="B38" s="102">
        <v>113</v>
      </c>
      <c r="C38" s="102">
        <v>113</v>
      </c>
      <c r="D38" s="102">
        <v>6</v>
      </c>
      <c r="E38" s="175">
        <v>16</v>
      </c>
      <c r="F38" s="184">
        <v>2</v>
      </c>
      <c r="G38" s="175">
        <v>11</v>
      </c>
      <c r="H38" s="176">
        <f t="shared" si="1"/>
        <v>14.15929203539823</v>
      </c>
    </row>
    <row r="39" spans="1:10" ht="12.75">
      <c r="A39" s="101" t="s">
        <v>122</v>
      </c>
      <c r="B39" s="102">
        <v>365</v>
      </c>
      <c r="C39" s="102">
        <v>365</v>
      </c>
      <c r="D39" s="102">
        <v>7</v>
      </c>
      <c r="E39" s="175">
        <v>78</v>
      </c>
      <c r="F39" s="184">
        <v>11</v>
      </c>
      <c r="G39" s="175">
        <v>67</v>
      </c>
      <c r="H39" s="176">
        <f t="shared" si="1"/>
        <v>21.36986301369863</v>
      </c>
      <c r="J39" s="103"/>
    </row>
    <row r="40" spans="1:10" ht="12.75">
      <c r="A40" s="101" t="s">
        <v>123</v>
      </c>
      <c r="B40" s="102">
        <v>180</v>
      </c>
      <c r="C40" s="102">
        <v>180</v>
      </c>
      <c r="D40" s="102">
        <v>7</v>
      </c>
      <c r="E40" s="175">
        <v>23</v>
      </c>
      <c r="F40" s="184">
        <v>2</v>
      </c>
      <c r="G40" s="175">
        <v>33</v>
      </c>
      <c r="H40" s="176">
        <f t="shared" si="1"/>
        <v>12.777777777777779</v>
      </c>
      <c r="J40" s="103"/>
    </row>
    <row r="41" spans="1:10" ht="12.75">
      <c r="A41" s="101" t="s">
        <v>124</v>
      </c>
      <c r="B41" s="102">
        <v>268</v>
      </c>
      <c r="C41" s="102">
        <v>268</v>
      </c>
      <c r="D41" s="102">
        <v>8</v>
      </c>
      <c r="E41" s="175">
        <v>35</v>
      </c>
      <c r="F41" s="184">
        <v>14</v>
      </c>
      <c r="G41" s="175">
        <v>46</v>
      </c>
      <c r="H41" s="176">
        <f t="shared" si="1"/>
        <v>13.059701492537313</v>
      </c>
      <c r="J41" s="103"/>
    </row>
    <row r="42" spans="1:10" ht="12.75">
      <c r="A42" s="101" t="s">
        <v>125</v>
      </c>
      <c r="B42" s="102">
        <v>1200</v>
      </c>
      <c r="C42" s="102">
        <v>1200</v>
      </c>
      <c r="D42" s="102">
        <v>28</v>
      </c>
      <c r="E42" s="175">
        <v>201</v>
      </c>
      <c r="F42" s="184">
        <v>35</v>
      </c>
      <c r="G42" s="175">
        <v>110</v>
      </c>
      <c r="H42" s="176">
        <f t="shared" si="1"/>
        <v>16.75</v>
      </c>
      <c r="J42" s="103"/>
    </row>
    <row r="43" spans="1:10" ht="12.75">
      <c r="A43" s="101" t="s">
        <v>126</v>
      </c>
      <c r="B43" s="102">
        <v>291</v>
      </c>
      <c r="C43" s="102">
        <v>291</v>
      </c>
      <c r="D43" s="102">
        <v>10</v>
      </c>
      <c r="E43" s="175">
        <v>52</v>
      </c>
      <c r="F43" s="184">
        <v>10</v>
      </c>
      <c r="G43" s="175">
        <v>56</v>
      </c>
      <c r="H43" s="176">
        <f t="shared" si="1"/>
        <v>17.869415807560138</v>
      </c>
      <c r="J43" s="103"/>
    </row>
    <row r="44" spans="1:8" ht="12.75">
      <c r="A44" s="101" t="s">
        <v>127</v>
      </c>
      <c r="B44" s="102">
        <v>133</v>
      </c>
      <c r="C44" s="102">
        <v>133</v>
      </c>
      <c r="D44" s="102">
        <v>1</v>
      </c>
      <c r="E44" s="175">
        <v>24</v>
      </c>
      <c r="F44" s="184">
        <v>7</v>
      </c>
      <c r="G44" s="175">
        <v>4</v>
      </c>
      <c r="H44" s="176">
        <f t="shared" si="1"/>
        <v>18.045112781954888</v>
      </c>
    </row>
    <row r="45" spans="1:10" ht="12.75">
      <c r="A45" s="101" t="s">
        <v>128</v>
      </c>
      <c r="B45" s="102">
        <v>406</v>
      </c>
      <c r="C45" s="102">
        <v>406</v>
      </c>
      <c r="D45" s="102">
        <v>4</v>
      </c>
      <c r="E45" s="175">
        <v>77</v>
      </c>
      <c r="F45" s="184">
        <v>13</v>
      </c>
      <c r="G45" s="175">
        <v>34</v>
      </c>
      <c r="H45" s="176">
        <f t="shared" si="1"/>
        <v>18.96551724137931</v>
      </c>
      <c r="J45" s="103"/>
    </row>
    <row r="46" spans="1:10" ht="12.75">
      <c r="A46" s="101" t="s">
        <v>129</v>
      </c>
      <c r="B46" s="102">
        <v>499</v>
      </c>
      <c r="C46" s="102">
        <v>499</v>
      </c>
      <c r="D46" s="102">
        <v>20</v>
      </c>
      <c r="E46" s="175">
        <v>84</v>
      </c>
      <c r="F46" s="184">
        <v>14</v>
      </c>
      <c r="G46" s="175">
        <v>117</v>
      </c>
      <c r="H46" s="176">
        <f t="shared" si="1"/>
        <v>16.83366733466934</v>
      </c>
      <c r="J46" s="103"/>
    </row>
    <row r="47" spans="1:10" ht="12.75">
      <c r="A47" s="101" t="s">
        <v>130</v>
      </c>
      <c r="B47" s="102">
        <v>252</v>
      </c>
      <c r="C47" s="102">
        <v>252</v>
      </c>
      <c r="D47" s="102">
        <v>6</v>
      </c>
      <c r="E47" s="175">
        <v>47</v>
      </c>
      <c r="F47" s="184">
        <v>6</v>
      </c>
      <c r="G47" s="175">
        <v>36</v>
      </c>
      <c r="H47" s="176">
        <f t="shared" si="1"/>
        <v>18.650793650793652</v>
      </c>
      <c r="J47" s="103"/>
    </row>
    <row r="48" spans="1:10" ht="12.75">
      <c r="A48" s="101" t="s">
        <v>131</v>
      </c>
      <c r="B48" s="102">
        <v>252</v>
      </c>
      <c r="C48" s="102">
        <v>252</v>
      </c>
      <c r="D48" s="102">
        <v>11</v>
      </c>
      <c r="E48" s="175">
        <v>46</v>
      </c>
      <c r="F48" s="184">
        <v>4</v>
      </c>
      <c r="G48" s="175">
        <v>48</v>
      </c>
      <c r="H48" s="176">
        <f t="shared" si="1"/>
        <v>18.253968253968253</v>
      </c>
      <c r="J48" s="103"/>
    </row>
    <row r="49" spans="1:10" ht="12.75">
      <c r="A49" s="101" t="s">
        <v>132</v>
      </c>
      <c r="B49" s="102">
        <v>569</v>
      </c>
      <c r="C49" s="102">
        <v>569</v>
      </c>
      <c r="D49" s="102">
        <v>53</v>
      </c>
      <c r="E49" s="175">
        <v>114</v>
      </c>
      <c r="F49" s="184">
        <v>17</v>
      </c>
      <c r="G49" s="175">
        <v>208</v>
      </c>
      <c r="H49" s="176">
        <f t="shared" si="1"/>
        <v>20.035149384885763</v>
      </c>
      <c r="J49" s="103"/>
    </row>
    <row r="50" spans="1:10" ht="12.75">
      <c r="A50" s="101" t="s">
        <v>133</v>
      </c>
      <c r="B50" s="102">
        <v>326</v>
      </c>
      <c r="C50" s="102">
        <v>326</v>
      </c>
      <c r="D50" s="102">
        <v>19</v>
      </c>
      <c r="E50" s="175">
        <v>56</v>
      </c>
      <c r="F50" s="184">
        <v>4</v>
      </c>
      <c r="G50" s="175">
        <v>59</v>
      </c>
      <c r="H50" s="176">
        <f t="shared" si="1"/>
        <v>17.177914110429448</v>
      </c>
      <c r="J50" s="103"/>
    </row>
    <row r="51" spans="1:10" ht="12.75">
      <c r="A51" s="101" t="s">
        <v>134</v>
      </c>
      <c r="B51" s="102">
        <v>132</v>
      </c>
      <c r="C51" s="102">
        <v>132</v>
      </c>
      <c r="D51" s="102">
        <v>2</v>
      </c>
      <c r="E51" s="175">
        <v>19</v>
      </c>
      <c r="F51" s="184">
        <v>2</v>
      </c>
      <c r="G51" s="175">
        <v>22</v>
      </c>
      <c r="H51" s="176">
        <f t="shared" si="1"/>
        <v>14.393939393939394</v>
      </c>
      <c r="J51" s="103"/>
    </row>
    <row r="52" spans="1:10" ht="12.75">
      <c r="A52" s="101" t="s">
        <v>135</v>
      </c>
      <c r="B52" s="102">
        <v>236</v>
      </c>
      <c r="C52" s="102">
        <v>236</v>
      </c>
      <c r="D52" s="102">
        <v>5</v>
      </c>
      <c r="E52" s="175">
        <v>29</v>
      </c>
      <c r="F52" s="184">
        <v>7</v>
      </c>
      <c r="G52" s="175">
        <v>21</v>
      </c>
      <c r="H52" s="176">
        <f t="shared" si="1"/>
        <v>12.288135593220339</v>
      </c>
      <c r="J52" s="103"/>
    </row>
    <row r="53" spans="1:10" ht="12.75">
      <c r="A53" s="101" t="s">
        <v>136</v>
      </c>
      <c r="B53" s="102">
        <v>133</v>
      </c>
      <c r="C53" s="102">
        <v>133</v>
      </c>
      <c r="D53" s="102">
        <v>1</v>
      </c>
      <c r="E53" s="175">
        <v>24</v>
      </c>
      <c r="F53" s="184">
        <v>10</v>
      </c>
      <c r="G53" s="175">
        <v>15</v>
      </c>
      <c r="H53" s="176">
        <f t="shared" si="1"/>
        <v>18.045112781954888</v>
      </c>
      <c r="J53" s="103"/>
    </row>
    <row r="54" spans="1:10" ht="12.75">
      <c r="A54" s="101" t="s">
        <v>137</v>
      </c>
      <c r="B54" s="102">
        <v>836</v>
      </c>
      <c r="C54" s="102">
        <v>836</v>
      </c>
      <c r="D54" s="102">
        <v>91</v>
      </c>
      <c r="E54" s="175">
        <v>135</v>
      </c>
      <c r="F54" s="184">
        <v>25</v>
      </c>
      <c r="G54" s="175">
        <v>372</v>
      </c>
      <c r="H54" s="176">
        <f t="shared" si="1"/>
        <v>16.148325358851675</v>
      </c>
      <c r="J54" s="103"/>
    </row>
    <row r="55" spans="1:10" ht="12.75">
      <c r="A55" s="101" t="s">
        <v>138</v>
      </c>
      <c r="B55" s="102">
        <v>853</v>
      </c>
      <c r="C55" s="102">
        <v>853</v>
      </c>
      <c r="D55" s="102">
        <v>40</v>
      </c>
      <c r="E55" s="175">
        <v>174</v>
      </c>
      <c r="F55" s="184">
        <v>31</v>
      </c>
      <c r="G55" s="175">
        <v>178</v>
      </c>
      <c r="H55" s="176">
        <f t="shared" si="1"/>
        <v>20.398593200468934</v>
      </c>
      <c r="J55" s="103"/>
    </row>
    <row r="56" spans="1:10" ht="13.5" thickBot="1">
      <c r="A56" s="146" t="s">
        <v>139</v>
      </c>
      <c r="B56" s="147">
        <v>284</v>
      </c>
      <c r="C56" s="147">
        <v>284</v>
      </c>
      <c r="D56" s="147">
        <v>12</v>
      </c>
      <c r="E56" s="178">
        <v>49</v>
      </c>
      <c r="F56" s="185">
        <v>6</v>
      </c>
      <c r="G56" s="178">
        <v>73</v>
      </c>
      <c r="H56" s="179">
        <f t="shared" si="1"/>
        <v>17.253521126760564</v>
      </c>
      <c r="J56" s="103"/>
    </row>
    <row r="57" spans="1:8" s="104" customFormat="1" ht="19.5" customHeight="1" thickBot="1" thickTop="1">
      <c r="A57" s="148" t="s">
        <v>36</v>
      </c>
      <c r="B57" s="180">
        <f aca="true" t="shared" si="2" ref="B57:G57">SUM(B3:B56)</f>
        <v>18266</v>
      </c>
      <c r="C57" s="180">
        <f t="shared" si="2"/>
        <v>18266</v>
      </c>
      <c r="D57" s="180">
        <f t="shared" si="2"/>
        <v>672</v>
      </c>
      <c r="E57" s="181">
        <f t="shared" si="2"/>
        <v>3196</v>
      </c>
      <c r="F57" s="186">
        <f t="shared" si="2"/>
        <v>581</v>
      </c>
      <c r="G57" s="181">
        <f t="shared" si="2"/>
        <v>3352</v>
      </c>
      <c r="H57" s="182">
        <f t="shared" si="1"/>
        <v>17.496988941202233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carabellese-elena</dc:creator>
  <cp:keywords/>
  <dc:description/>
  <cp:lastModifiedBy>ass1</cp:lastModifiedBy>
  <cp:lastPrinted>2014-05-20T11:53:36Z</cp:lastPrinted>
  <dcterms:created xsi:type="dcterms:W3CDTF">2010-08-12T12:35:51Z</dcterms:created>
  <dcterms:modified xsi:type="dcterms:W3CDTF">2014-11-11T13:02:48Z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