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testazione" sheetId="1" r:id="rId1"/>
    <sheet name=" Attività complessiva sportelli" sheetId="2" r:id="rId2"/>
    <sheet name="Prenotazioni per Struttura" sheetId="3" r:id="rId3"/>
    <sheet name="Dettaglio Farmacie" sheetId="4" r:id="rId4"/>
  </sheets>
  <definedNames/>
  <calcPr fullCalcOnLoad="1"/>
</workbook>
</file>

<file path=xl/sharedStrings.xml><?xml version="1.0" encoding="utf-8"?>
<sst xmlns="http://schemas.openxmlformats.org/spreadsheetml/2006/main" count="198" uniqueCount="148">
  <si>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</si>
  <si>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</si>
  <si>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</si>
  <si>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</si>
  <si>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</si>
  <si>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</si>
  <si>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</si>
  <si>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</si>
  <si>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Prenotazioni totali</t>
  </si>
  <si>
    <t>Prenotazioni</t>
  </si>
  <si>
    <t>LABORATORIO</t>
  </si>
  <si>
    <t>di cui PRELIEVI *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</si>
  <si>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</si>
  <si>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</si>
  <si>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</si>
  <si>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</si>
  <si>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</si>
  <si>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</si>
  <si>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</si>
  <si>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</si>
  <si>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</si>
  <si>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</si>
  <si>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</si>
  <si>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Duino Aurisina</t>
  </si>
  <si>
    <t>Vespucci</t>
  </si>
  <si>
    <t>Puccini</t>
  </si>
  <si>
    <t>Muggia</t>
  </si>
  <si>
    <t>San Giovanni</t>
  </si>
  <si>
    <t>TOTALE</t>
  </si>
  <si>
    <t>di cui PRELIEVI</t>
  </si>
  <si>
    <t xml:space="preserve">Incassi </t>
  </si>
  <si>
    <t>CALL CENTER</t>
  </si>
  <si>
    <t>Call Center Regionale *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</si>
  <si>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</si>
  <si>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</si>
  <si>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</si>
  <si>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</si>
  <si>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</si>
  <si>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</si>
  <si>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</si>
  <si>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</si>
  <si>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</si>
  <si>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</si>
  <si>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</si>
  <si>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</si>
  <si>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</si>
  <si>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</si>
  <si>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</si>
  <si>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</si>
  <si>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</si>
  <si>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</si>
  <si>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</si>
  <si>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</si>
  <si>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</si>
  <si>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</si>
  <si>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</si>
  <si>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</si>
  <si>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</si>
  <si>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</si>
  <si>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</si>
  <si>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</si>
  <si>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</si>
  <si>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</si>
  <si>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</si>
  <si>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</si>
  <si>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</si>
  <si>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</si>
  <si>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</si>
  <si>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</si>
  <si>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</si>
  <si>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 xml:space="preserve">L'attività del distretto 2 e di valmaura confluisce negli sportelli CUP 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</si>
  <si>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</si>
  <si>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</si>
  <si>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</si>
  <si>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</si>
  <si>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</si>
  <si>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</si>
  <si>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</si>
  <si>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</si>
  <si>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</si>
  <si>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</si>
  <si>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</si>
  <si>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</si>
  <si>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</si>
  <si>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</si>
  <si>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</si>
  <si>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</si>
  <si>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</si>
  <si>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</si>
  <si>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</si>
  <si>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</si>
  <si>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</si>
  <si>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</si>
  <si>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</si>
  <si>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</si>
  <si>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</si>
  <si>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</si>
  <si>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</si>
  <si>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</si>
  <si>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</si>
  <si>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</si>
  <si>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</si>
  <si>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</si>
  <si>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</si>
  <si>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</si>
  <si>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</si>
  <si>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</si>
  <si>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</si>
  <si>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</si>
  <si>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</si>
  <si>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</si>
  <si>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</si>
  <si>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</si>
  <si>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</si>
  <si>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</si>
  <si>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</si>
  <si>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</si>
  <si>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</si>
  <si>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</si>
  <si>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>REDENTORE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</si>
  <si>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</si>
  <si>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</si>
  <si>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</si>
  <si>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</si>
  <si>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</si>
  <si>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</si>
  <si>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</si>
  <si>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</si>
  <si>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</si>
  <si>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</si>
  <si>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</si>
  <si>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</si>
  <si>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S.C. Sistema Informativo - Statistica ed Informatizzazione Amministrativa</t>
  </si>
  <si>
    <t>PRIVATI Accreditati</t>
  </si>
  <si>
    <t>Referenti AAS1</t>
  </si>
  <si>
    <t>Casse Automatiche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</si>
  <si>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</si>
  <si>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</si>
  <si>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</si>
  <si>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</si>
  <si>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</si>
  <si>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</si>
  <si>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</si>
  <si>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Intervallo di analisi: 01/06/2015 - 30/06/2015 - ESCLUSE PRENOTAZIONI PER CENTRI PRELIEVI</t>
  </si>
  <si>
    <t>GIUGNO 2015</t>
  </si>
  <si>
    <t>giugno 2015</t>
  </si>
  <si>
    <t>Periodo di analisi:01/06/2015 - 30/06/2015</t>
  </si>
  <si>
    <t>Estrapolazione ed elaborazione effettuta da: Michela Perosa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</si>
</sst>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uble">
        <color indexed="22"/>
      </right>
      <top style="double"/>
      <bottom/>
    </border>
    <border>
      <left/>
      <right style="medium"/>
      <top style="medium"/>
      <bottom/>
    </border>
    <border>
      <left style="double"/>
      <right/>
      <top style="double"/>
      <bottom style="medium">
        <color indexed="22"/>
      </bottom>
    </border>
    <border>
      <left style="double"/>
      <right style="thin"/>
      <top style="double"/>
      <bottom style="medium">
        <color indexed="22"/>
      </bottom>
    </border>
    <border>
      <left/>
      <right style="double">
        <color indexed="22"/>
      </right>
      <top style="double"/>
      <bottom style="medium">
        <color indexed="22"/>
      </bottom>
    </border>
    <border>
      <left/>
      <right style="double"/>
      <top style="double"/>
      <bottom style="medium">
        <color indexed="22"/>
      </bottom>
    </border>
    <border>
      <left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/>
      <top/>
      <bottom style="medium">
        <color indexed="22"/>
      </bottom>
    </border>
    <border>
      <left style="double"/>
      <right style="thin"/>
      <top/>
      <bottom style="medium">
        <color indexed="22"/>
      </bottom>
    </border>
    <border>
      <left/>
      <right style="double">
        <color indexed="22"/>
      </right>
      <top/>
      <bottom style="medium">
        <color indexed="22"/>
      </bottom>
    </border>
    <border>
      <left/>
      <right style="double"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double"/>
      <right style="double"/>
      <top/>
      <bottom style="medium">
        <color indexed="22"/>
      </bottom>
    </border>
    <border>
      <left style="double"/>
      <right style="thin"/>
      <top style="medium">
        <color indexed="22"/>
      </top>
      <bottom style="medium">
        <color indexed="22"/>
      </bottom>
    </border>
    <border>
      <left/>
      <right style="double">
        <color indexed="22"/>
      </right>
      <top style="medium">
        <color indexed="22"/>
      </top>
      <bottom style="medium">
        <color indexed="22"/>
      </bottom>
    </border>
    <border>
      <left/>
      <right style="double"/>
      <top style="medium">
        <color indexed="22"/>
      </top>
      <bottom style="medium">
        <color indexed="22"/>
      </bottom>
    </border>
    <border>
      <left style="double"/>
      <right/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/>
      <top/>
      <bottom style="double"/>
    </border>
    <border>
      <left style="double"/>
      <right style="thin"/>
      <top style="medium">
        <color indexed="22"/>
      </top>
      <bottom style="double"/>
    </border>
    <border>
      <left/>
      <right style="double">
        <color indexed="22"/>
      </right>
      <top style="medium">
        <color indexed="22"/>
      </top>
      <bottom style="double"/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 style="double"/>
      <right style="double"/>
      <top style="medium">
        <color indexed="22"/>
      </top>
      <bottom style="double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/>
      <right style="double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/>
      <right style="double">
        <color indexed="22"/>
      </right>
      <top/>
      <bottom style="double"/>
    </border>
    <border>
      <left/>
      <right style="double"/>
      <top/>
      <bottom style="double"/>
    </border>
    <border>
      <left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double"/>
      <right style="double"/>
      <top/>
      <bottom style="double"/>
    </border>
    <border>
      <left style="medium">
        <color indexed="22"/>
      </left>
      <right style="double"/>
      <top style="double"/>
      <bottom style="medium">
        <color indexed="22"/>
      </bottom>
    </border>
    <border>
      <left style="medium">
        <color indexed="22"/>
      </left>
      <right style="double"/>
      <top/>
      <bottom style="medium">
        <color indexed="22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 style="medium">
        <color indexed="22"/>
      </right>
      <top style="double"/>
      <bottom style="medium">
        <color indexed="22"/>
      </bottom>
    </border>
    <border>
      <left/>
      <right style="thin"/>
      <top/>
      <bottom style="medium">
        <color indexed="22"/>
      </bottom>
    </border>
    <border>
      <left style="double"/>
      <right style="medium">
        <color indexed="22"/>
      </right>
      <top/>
      <bottom style="double"/>
    </border>
    <border>
      <left/>
      <right style="double"/>
      <top style="medium">
        <color indexed="22"/>
      </top>
      <bottom style="double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medium">
        <color indexed="22"/>
      </bottom>
    </border>
    <border>
      <left style="thin"/>
      <right style="thin"/>
      <top style="medium">
        <color indexed="22"/>
      </top>
      <bottom style="medium">
        <color indexed="22"/>
      </bottom>
    </border>
    <border>
      <left style="thin"/>
      <right style="thin"/>
      <top/>
      <bottom style="double"/>
    </border>
    <border>
      <left style="double"/>
      <right/>
      <top style="double"/>
      <bottom/>
    </border>
    <border>
      <left style="double"/>
      <right style="thin"/>
      <top style="double"/>
      <bottom/>
    </border>
    <border>
      <left style="medium">
        <color indexed="22"/>
      </left>
      <right style="double"/>
      <top style="double"/>
      <bottom/>
    </border>
    <border>
      <left style="medium"/>
      <right style="medium"/>
      <top style="medium"/>
      <bottom/>
    </border>
    <border>
      <left style="double"/>
      <right style="double"/>
      <top style="double"/>
      <bottom/>
    </border>
    <border>
      <left/>
      <right/>
      <top style="medium"/>
      <bottom/>
    </border>
    <border>
      <left style="double"/>
      <right style="thin"/>
      <top/>
      <bottom style="double"/>
    </border>
    <border>
      <left/>
      <right style="medium">
        <color indexed="22"/>
      </right>
      <top style="double"/>
      <bottom/>
    </border>
    <border>
      <left/>
      <right style="medium">
        <color indexed="22"/>
      </right>
      <top/>
      <bottom style="double"/>
    </border>
    <border>
      <left style="medium">
        <color indexed="22"/>
      </left>
      <right style="double"/>
      <top/>
      <bottom style="double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34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 horizontal="right"/>
    </xf>
    <xf numFmtId="3" fontId="4" fillId="36" borderId="28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 horizontal="right"/>
    </xf>
    <xf numFmtId="3" fontId="4" fillId="0" borderId="36" xfId="0" applyNumberFormat="1" applyFont="1" applyBorder="1" applyAlignment="1">
      <alignment/>
    </xf>
    <xf numFmtId="0" fontId="11" fillId="0" borderId="37" xfId="0" applyFont="1" applyBorder="1" applyAlignment="1">
      <alignment/>
    </xf>
    <xf numFmtId="3" fontId="11" fillId="0" borderId="3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42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3" fontId="0" fillId="0" borderId="45" xfId="0" applyNumberFormat="1" applyBorder="1" applyAlignment="1">
      <alignment/>
    </xf>
    <xf numFmtId="3" fontId="4" fillId="0" borderId="46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/>
    </xf>
    <xf numFmtId="3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0" fontId="0" fillId="0" borderId="0" xfId="0" applyAlignment="1">
      <alignment/>
    </xf>
    <xf numFmtId="3" fontId="4" fillId="0" borderId="22" xfId="0" applyNumberFormat="1" applyFont="1" applyBorder="1" applyAlignment="1">
      <alignment horizontal="right"/>
    </xf>
    <xf numFmtId="0" fontId="4" fillId="0" borderId="50" xfId="0" applyFont="1" applyBorder="1" applyAlignment="1">
      <alignment/>
    </xf>
    <xf numFmtId="3" fontId="4" fillId="0" borderId="5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36" borderId="57" xfId="0" applyNumberFormat="1" applyFont="1" applyFill="1" applyBorder="1" applyAlignment="1">
      <alignment horizontal="right"/>
    </xf>
    <xf numFmtId="3" fontId="4" fillId="36" borderId="22" xfId="0" applyNumberFormat="1" applyFont="1" applyFill="1" applyBorder="1" applyAlignment="1">
      <alignment horizontal="right"/>
    </xf>
    <xf numFmtId="3" fontId="4" fillId="36" borderId="30" xfId="0" applyNumberFormat="1" applyFont="1" applyFill="1" applyBorder="1" applyAlignment="1">
      <alignment horizontal="right"/>
    </xf>
    <xf numFmtId="3" fontId="4" fillId="36" borderId="58" xfId="0" applyNumberFormat="1" applyFont="1" applyFill="1" applyBorder="1" applyAlignment="1">
      <alignment horizontal="right"/>
    </xf>
    <xf numFmtId="3" fontId="4" fillId="36" borderId="29" xfId="0" applyNumberFormat="1" applyFont="1" applyFill="1" applyBorder="1" applyAlignment="1">
      <alignment horizontal="right"/>
    </xf>
    <xf numFmtId="0" fontId="3" fillId="0" borderId="37" xfId="0" applyFont="1" applyBorder="1" applyAlignment="1">
      <alignment/>
    </xf>
    <xf numFmtId="3" fontId="11" fillId="0" borderId="52" xfId="0" applyNumberFormat="1" applyFont="1" applyBorder="1" applyAlignment="1">
      <alignment horizontal="right"/>
    </xf>
    <xf numFmtId="3" fontId="3" fillId="36" borderId="42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3" fontId="4" fillId="36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36" borderId="0" xfId="0" applyNumberFormat="1" applyFont="1" applyFill="1" applyBorder="1" applyAlignment="1">
      <alignment horizontal="right"/>
    </xf>
    <xf numFmtId="3" fontId="4" fillId="36" borderId="59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4" fillId="0" borderId="60" xfId="0" applyFont="1" applyBorder="1" applyAlignment="1">
      <alignment/>
    </xf>
    <xf numFmtId="0" fontId="3" fillId="0" borderId="24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0" fontId="3" fillId="0" borderId="62" xfId="0" applyFont="1" applyBorder="1" applyAlignment="1">
      <alignment/>
    </xf>
    <xf numFmtId="3" fontId="11" fillId="0" borderId="63" xfId="0" applyNumberFormat="1" applyFont="1" applyBorder="1" applyAlignment="1">
      <alignment horizontal="right"/>
    </xf>
    <xf numFmtId="0" fontId="12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7" borderId="64" xfId="0" applyFont="1" applyFill="1" applyBorder="1" applyAlignment="1">
      <alignment vertical="center" wrapText="1"/>
    </xf>
    <xf numFmtId="3" fontId="12" fillId="37" borderId="65" xfId="0" applyNumberFormat="1" applyFont="1" applyFill="1" applyBorder="1" applyAlignment="1">
      <alignment horizontal="center" textRotation="90" wrapText="1"/>
    </xf>
    <xf numFmtId="3" fontId="12" fillId="37" borderId="66" xfId="0" applyNumberFormat="1" applyFont="1" applyFill="1" applyBorder="1" applyAlignment="1">
      <alignment horizontal="center" textRotation="90" wrapText="1"/>
    </xf>
    <xf numFmtId="0" fontId="12" fillId="37" borderId="66" xfId="0" applyFont="1" applyFill="1" applyBorder="1" applyAlignment="1">
      <alignment horizontal="center" textRotation="90" wrapText="1"/>
    </xf>
    <xf numFmtId="0" fontId="12" fillId="37" borderId="67" xfId="0" applyFont="1" applyFill="1" applyBorder="1" applyAlignment="1">
      <alignment horizontal="center" textRotation="90" wrapText="1"/>
    </xf>
    <xf numFmtId="0" fontId="12" fillId="37" borderId="68" xfId="0" applyFont="1" applyFill="1" applyBorder="1" applyAlignment="1">
      <alignment horizontal="center" textRotation="90" wrapText="1"/>
    </xf>
    <xf numFmtId="0" fontId="12" fillId="37" borderId="16" xfId="0" applyFont="1" applyFill="1" applyBorder="1" applyAlignment="1">
      <alignment horizontal="center" textRotation="90" wrapText="1"/>
    </xf>
    <xf numFmtId="0" fontId="12" fillId="0" borderId="69" xfId="0" applyFont="1" applyFill="1" applyBorder="1" applyAlignment="1">
      <alignment/>
    </xf>
    <xf numFmtId="3" fontId="13" fillId="0" borderId="70" xfId="0" applyNumberFormat="1" applyFont="1" applyFill="1" applyBorder="1" applyAlignment="1">
      <alignment/>
    </xf>
    <xf numFmtId="3" fontId="13" fillId="0" borderId="71" xfId="0" applyNumberFormat="1" applyFont="1" applyFill="1" applyBorder="1" applyAlignment="1">
      <alignment/>
    </xf>
    <xf numFmtId="3" fontId="13" fillId="0" borderId="72" xfId="0" applyNumberFormat="1" applyFont="1" applyFill="1" applyBorder="1" applyAlignment="1">
      <alignment/>
    </xf>
    <xf numFmtId="3" fontId="13" fillId="0" borderId="73" xfId="0" applyNumberFormat="1" applyFont="1" applyFill="1" applyBorder="1" applyAlignment="1">
      <alignment/>
    </xf>
    <xf numFmtId="0" fontId="15" fillId="0" borderId="73" xfId="52" applyFill="1" applyBorder="1" applyAlignment="1" applyProtection="1">
      <alignment/>
      <protection/>
    </xf>
    <xf numFmtId="3" fontId="13" fillId="0" borderId="7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3" fillId="0" borderId="75" xfId="0" applyNumberFormat="1" applyFont="1" applyFill="1" applyBorder="1" applyAlignment="1">
      <alignment/>
    </xf>
    <xf numFmtId="0" fontId="12" fillId="0" borderId="73" xfId="0" applyFont="1" applyFill="1" applyBorder="1" applyAlignment="1">
      <alignment/>
    </xf>
    <xf numFmtId="3" fontId="13" fillId="0" borderId="75" xfId="0" applyNumberFormat="1" applyFont="1" applyFill="1" applyBorder="1" applyAlignment="1" quotePrefix="1">
      <alignment/>
    </xf>
    <xf numFmtId="3" fontId="13" fillId="0" borderId="75" xfId="0" applyNumberFormat="1" applyFont="1" applyFill="1" applyBorder="1" applyAlignment="1" quotePrefix="1">
      <alignment horizontal="right"/>
    </xf>
    <xf numFmtId="3" fontId="13" fillId="0" borderId="76" xfId="0" applyNumberFormat="1" applyFont="1" applyFill="1" applyBorder="1" applyAlignment="1">
      <alignment/>
    </xf>
    <xf numFmtId="0" fontId="16" fillId="0" borderId="77" xfId="0" applyFont="1" applyBorder="1" applyAlignment="1">
      <alignment/>
    </xf>
    <xf numFmtId="3" fontId="13" fillId="0" borderId="78" xfId="0" applyNumberFormat="1" applyFont="1" applyBorder="1" applyAlignment="1">
      <alignment/>
    </xf>
    <xf numFmtId="3" fontId="13" fillId="0" borderId="66" xfId="0" applyNumberFormat="1" applyFont="1" applyBorder="1" applyAlignment="1">
      <alignment/>
    </xf>
    <xf numFmtId="3" fontId="13" fillId="0" borderId="67" xfId="0" applyNumberFormat="1" applyFont="1" applyBorder="1" applyAlignment="1">
      <alignment/>
    </xf>
    <xf numFmtId="3" fontId="17" fillId="0" borderId="77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14" fillId="38" borderId="64" xfId="0" applyFont="1" applyFill="1" applyBorder="1" applyAlignment="1">
      <alignment vertical="center" wrapText="1"/>
    </xf>
    <xf numFmtId="3" fontId="12" fillId="38" borderId="65" xfId="0" applyNumberFormat="1" applyFont="1" applyFill="1" applyBorder="1" applyAlignment="1">
      <alignment horizontal="center" textRotation="90" wrapText="1"/>
    </xf>
    <xf numFmtId="3" fontId="12" fillId="38" borderId="66" xfId="0" applyNumberFormat="1" applyFont="1" applyFill="1" applyBorder="1" applyAlignment="1">
      <alignment horizontal="center" textRotation="90" wrapText="1"/>
    </xf>
    <xf numFmtId="0" fontId="12" fillId="38" borderId="66" xfId="0" applyFont="1" applyFill="1" applyBorder="1" applyAlignment="1">
      <alignment horizontal="center" textRotation="90" wrapText="1"/>
    </xf>
    <xf numFmtId="0" fontId="12" fillId="38" borderId="67" xfId="0" applyFont="1" applyFill="1" applyBorder="1" applyAlignment="1">
      <alignment horizontal="center" textRotation="90" wrapText="1"/>
    </xf>
    <xf numFmtId="0" fontId="12" fillId="38" borderId="68" xfId="0" applyFont="1" applyFill="1" applyBorder="1" applyAlignment="1">
      <alignment horizontal="center" textRotation="90" wrapText="1"/>
    </xf>
    <xf numFmtId="0" fontId="12" fillId="38" borderId="16" xfId="0" applyFont="1" applyFill="1" applyBorder="1" applyAlignment="1">
      <alignment horizontal="center" textRotation="90" wrapText="1"/>
    </xf>
    <xf numFmtId="3" fontId="18" fillId="0" borderId="74" xfId="0" applyNumberFormat="1" applyFont="1" applyFill="1" applyBorder="1" applyAlignment="1">
      <alignment/>
    </xf>
    <xf numFmtId="0" fontId="16" fillId="0" borderId="77" xfId="0" applyFont="1" applyFill="1" applyBorder="1" applyAlignment="1">
      <alignment/>
    </xf>
    <xf numFmtId="3" fontId="13" fillId="0" borderId="77" xfId="0" applyNumberFormat="1" applyFont="1" applyFill="1" applyBorder="1" applyAlignment="1">
      <alignment/>
    </xf>
    <xf numFmtId="3" fontId="17" fillId="0" borderId="77" xfId="0" applyNumberFormat="1" applyFont="1" applyFill="1" applyBorder="1" applyAlignment="1">
      <alignment/>
    </xf>
    <xf numFmtId="4" fontId="13" fillId="0" borderId="70" xfId="0" applyNumberFormat="1" applyFont="1" applyFill="1" applyBorder="1" applyAlignment="1">
      <alignment/>
    </xf>
    <xf numFmtId="4" fontId="13" fillId="0" borderId="79" xfId="0" applyNumberFormat="1" applyFont="1" applyFill="1" applyBorder="1" applyAlignment="1">
      <alignment/>
    </xf>
    <xf numFmtId="4" fontId="13" fillId="0" borderId="69" xfId="0" applyNumberFormat="1" applyFont="1" applyFill="1" applyBorder="1" applyAlignment="1">
      <alignment/>
    </xf>
    <xf numFmtId="0" fontId="19" fillId="0" borderId="73" xfId="52" applyFont="1" applyFill="1" applyBorder="1" applyAlignment="1" applyProtection="1">
      <alignment/>
      <protection/>
    </xf>
    <xf numFmtId="4" fontId="13" fillId="0" borderId="8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81" xfId="0" applyNumberFormat="1" applyFont="1" applyFill="1" applyBorder="1" applyAlignment="1">
      <alignment/>
    </xf>
    <xf numFmtId="4" fontId="17" fillId="0" borderId="65" xfId="0" applyNumberFormat="1" applyFont="1" applyFill="1" applyBorder="1" applyAlignment="1">
      <alignment/>
    </xf>
    <xf numFmtId="4" fontId="17" fillId="0" borderId="78" xfId="0" applyNumberFormat="1" applyFont="1" applyFill="1" applyBorder="1" applyAlignment="1">
      <alignment/>
    </xf>
    <xf numFmtId="4" fontId="17" fillId="0" borderId="82" xfId="0" applyNumberFormat="1" applyFont="1" applyFill="1" applyBorder="1" applyAlignment="1">
      <alignment/>
    </xf>
    <xf numFmtId="0" fontId="17" fillId="33" borderId="83" xfId="0" applyFont="1" applyFill="1" applyBorder="1" applyAlignment="1">
      <alignment vertical="center"/>
    </xf>
    <xf numFmtId="0" fontId="12" fillId="33" borderId="84" xfId="0" applyFont="1" applyFill="1" applyBorder="1" applyAlignment="1">
      <alignment horizontal="center" vertical="center" wrapText="1"/>
    </xf>
    <xf numFmtId="0" fontId="12" fillId="33" borderId="84" xfId="0" applyFont="1" applyFill="1" applyBorder="1" applyAlignment="1">
      <alignment vertical="center"/>
    </xf>
    <xf numFmtId="0" fontId="12" fillId="39" borderId="84" xfId="0" applyFont="1" applyFill="1" applyBorder="1" applyAlignment="1">
      <alignment horizontal="center" vertical="center" wrapText="1"/>
    </xf>
    <xf numFmtId="0" fontId="12" fillId="33" borderId="85" xfId="0" applyFont="1" applyFill="1" applyBorder="1" applyAlignment="1">
      <alignment horizontal="center" vertical="center"/>
    </xf>
    <xf numFmtId="0" fontId="17" fillId="0" borderId="86" xfId="0" applyFont="1" applyBorder="1" applyAlignment="1">
      <alignment/>
    </xf>
    <xf numFmtId="3" fontId="4" fillId="0" borderId="74" xfId="0" applyNumberFormat="1" applyFont="1" applyFill="1" applyBorder="1" applyAlignment="1">
      <alignment horizontal="center"/>
    </xf>
    <xf numFmtId="3" fontId="4" fillId="39" borderId="74" xfId="0" applyNumberFormat="1" applyFont="1" applyFill="1" applyBorder="1" applyAlignment="1">
      <alignment horizontal="center"/>
    </xf>
    <xf numFmtId="2" fontId="4" fillId="0" borderId="87" xfId="0" applyNumberFormat="1" applyFont="1" applyFill="1" applyBorder="1" applyAlignment="1">
      <alignment horizontal="center"/>
    </xf>
    <xf numFmtId="3" fontId="4" fillId="40" borderId="74" xfId="0" applyNumberFormat="1" applyFont="1" applyFill="1" applyBorder="1" applyAlignment="1">
      <alignment horizontal="center"/>
    </xf>
    <xf numFmtId="3" fontId="4" fillId="40" borderId="74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7" fillId="0" borderId="88" xfId="0" applyFont="1" applyBorder="1" applyAlignment="1">
      <alignment/>
    </xf>
    <xf numFmtId="3" fontId="4" fillId="0" borderId="89" xfId="0" applyNumberFormat="1" applyFont="1" applyFill="1" applyBorder="1" applyAlignment="1">
      <alignment horizontal="center"/>
    </xf>
    <xf numFmtId="3" fontId="4" fillId="39" borderId="89" xfId="0" applyNumberFormat="1" applyFont="1" applyFill="1" applyBorder="1" applyAlignment="1">
      <alignment horizontal="center"/>
    </xf>
    <xf numFmtId="0" fontId="3" fillId="0" borderId="90" xfId="0" applyFont="1" applyBorder="1" applyAlignment="1">
      <alignment vertical="center"/>
    </xf>
    <xf numFmtId="3" fontId="3" fillId="0" borderId="91" xfId="0" applyNumberFormat="1" applyFont="1" applyFill="1" applyBorder="1" applyAlignment="1">
      <alignment horizontal="center" vertical="center"/>
    </xf>
    <xf numFmtId="3" fontId="3" fillId="39" borderId="91" xfId="0" applyNumberFormat="1" applyFont="1" applyFill="1" applyBorder="1" applyAlignment="1">
      <alignment horizontal="center" vertical="center"/>
    </xf>
    <xf numFmtId="2" fontId="3" fillId="0" borderId="92" xfId="0" applyNumberFormat="1" applyFont="1" applyFill="1" applyBorder="1" applyAlignment="1">
      <alignment horizontal="center" vertical="center"/>
    </xf>
    <xf numFmtId="3" fontId="11" fillId="0" borderId="34" xfId="0" applyNumberFormat="1" applyFont="1" applyBorder="1" applyAlignment="1">
      <alignment/>
    </xf>
    <xf numFmtId="3" fontId="4" fillId="0" borderId="93" xfId="0" applyNumberFormat="1" applyFont="1" applyBorder="1" applyAlignment="1">
      <alignment horizontal="right"/>
    </xf>
    <xf numFmtId="3" fontId="11" fillId="0" borderId="94" xfId="0" applyNumberFormat="1" applyFont="1" applyBorder="1" applyAlignment="1">
      <alignment/>
    </xf>
    <xf numFmtId="3" fontId="4" fillId="0" borderId="95" xfId="0" applyNumberFormat="1" applyFont="1" applyBorder="1" applyAlignment="1">
      <alignment horizontal="right"/>
    </xf>
    <xf numFmtId="0" fontId="10" fillId="41" borderId="96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/>
    </xf>
    <xf numFmtId="0" fontId="3" fillId="35" borderId="98" xfId="0" applyFont="1" applyFill="1" applyBorder="1" applyAlignment="1">
      <alignment horizontal="center" vertical="center" wrapText="1"/>
    </xf>
    <xf numFmtId="0" fontId="3" fillId="35" borderId="99" xfId="0" applyFont="1" applyFill="1" applyBorder="1" applyAlignment="1">
      <alignment horizontal="center" vertical="center"/>
    </xf>
    <xf numFmtId="0" fontId="3" fillId="34" borderId="10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10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4" borderId="100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10" fillId="41" borderId="96" xfId="0" applyFont="1" applyFill="1" applyBorder="1" applyAlignment="1">
      <alignment horizontal="center" vertical="center" wrapText="1"/>
    </xf>
    <xf numFmtId="0" fontId="10" fillId="41" borderId="37" xfId="0" applyFont="1" applyFill="1" applyBorder="1" applyAlignment="1">
      <alignment horizontal="center" vertical="center" wrapText="1"/>
    </xf>
    <xf numFmtId="0" fontId="10" fillId="41" borderId="97" xfId="0" applyFont="1" applyFill="1" applyBorder="1" applyAlignment="1">
      <alignment horizontal="center" vertical="center"/>
    </xf>
    <xf numFmtId="0" fontId="10" fillId="41" borderId="102" xfId="0" applyFont="1" applyFill="1" applyBorder="1" applyAlignment="1">
      <alignment horizontal="center" vertical="center"/>
    </xf>
    <xf numFmtId="0" fontId="10" fillId="41" borderId="103" xfId="0" applyFont="1" applyFill="1" applyBorder="1" applyAlignment="1">
      <alignment horizontal="center" vertical="center"/>
    </xf>
    <xf numFmtId="0" fontId="10" fillId="41" borderId="10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3" fillId="36" borderId="106" xfId="0" applyFont="1" applyFill="1" applyBorder="1" applyAlignment="1">
      <alignment horizontal="center" vertical="center"/>
    </xf>
    <xf numFmtId="0" fontId="3" fillId="36" borderId="107" xfId="0" applyFont="1" applyFill="1" applyBorder="1" applyAlignment="1">
      <alignment horizontal="center" vertical="center"/>
    </xf>
    <xf numFmtId="0" fontId="3" fillId="36" borderId="108" xfId="0" applyFont="1" applyFill="1" applyBorder="1" applyAlignment="1">
      <alignment horizontal="center" vertical="center"/>
    </xf>
    <xf numFmtId="0" fontId="3" fillId="36" borderId="109" xfId="0" applyFont="1" applyFill="1" applyBorder="1" applyAlignment="1">
      <alignment horizontal="center" vertical="center"/>
    </xf>
    <xf numFmtId="0" fontId="3" fillId="41" borderId="100" xfId="0" applyFont="1" applyFill="1" applyBorder="1" applyAlignment="1">
      <alignment horizontal="center" vertical="center"/>
    </xf>
    <xf numFmtId="0" fontId="3" fillId="41" borderId="56" xfId="0" applyFont="1" applyFill="1" applyBorder="1" applyAlignment="1">
      <alignment horizontal="center" vertical="center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97" xfId="0" applyFont="1" applyFill="1" applyBorder="1" applyAlignment="1">
      <alignment horizontal="center" vertical="center"/>
    </xf>
    <xf numFmtId="0" fontId="10" fillId="34" borderId="102" xfId="0" applyFont="1" applyFill="1" applyBorder="1" applyAlignment="1">
      <alignment horizontal="center" vertical="center"/>
    </xf>
    <xf numFmtId="0" fontId="10" fillId="34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3" fillId="35" borderId="98" xfId="0" applyFont="1" applyFill="1" applyBorder="1" applyAlignment="1">
      <alignment horizontal="center" vertical="center" wrapText="1"/>
    </xf>
    <xf numFmtId="0" fontId="3" fillId="35" borderId="106" xfId="0" applyFont="1" applyFill="1" applyBorder="1" applyAlignment="1">
      <alignment horizontal="center" vertical="center"/>
    </xf>
    <xf numFmtId="0" fontId="3" fillId="35" borderId="107" xfId="0" applyFont="1" applyFill="1" applyBorder="1" applyAlignment="1">
      <alignment horizontal="center" vertical="center"/>
    </xf>
    <xf numFmtId="0" fontId="3" fillId="35" borderId="99" xfId="0" applyFont="1" applyFill="1" applyBorder="1" applyAlignment="1">
      <alignment horizontal="center" vertical="center"/>
    </xf>
    <xf numFmtId="0" fontId="3" fillId="35" borderId="110" xfId="0" applyFont="1" applyFill="1" applyBorder="1" applyAlignment="1">
      <alignment horizontal="center" vertical="center"/>
    </xf>
    <xf numFmtId="0" fontId="3" fillId="36" borderId="99" xfId="0" applyFont="1" applyFill="1" applyBorder="1" applyAlignment="1">
      <alignment horizontal="center" vertical="center"/>
    </xf>
    <xf numFmtId="0" fontId="3" fillId="36" borderId="110" xfId="0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F72" sqref="F72"/>
    </sheetView>
  </sheetViews>
  <sheetFormatPr defaultColWidth="9.140625" defaultRowHeight="1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1" customFormat="1" ht="18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s="1" customFormat="1" ht="18">
      <c r="A2" s="195" t="s">
        <v>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" customFormat="1" ht="18">
      <c r="A3" s="195" t="s">
        <v>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</row>
    <row r="4" spans="1:17" s="1" customFormat="1" ht="18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7" s="1" customFormat="1" ht="18.75">
      <c r="A5" s="197" t="s">
        <v>132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</row>
    <row r="6" spans="1:17" s="1" customFormat="1" ht="18.75" thickBot="1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</row>
    <row r="7" spans="1:17" s="1" customFormat="1" ht="18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</row>
    <row r="8" spans="1:17" s="1" customFormat="1" ht="18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2"/>
    </row>
    <row r="10" spans="1:17" s="1" customFormat="1" ht="45">
      <c r="A10" s="183" t="s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5"/>
    </row>
    <row r="11" spans="1:17" s="1" customFormat="1" ht="45">
      <c r="A11" s="183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5"/>
    </row>
    <row r="12" spans="1:17" s="1" customFormat="1" ht="45">
      <c r="A12" s="183" t="s">
        <v>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5"/>
    </row>
    <row r="13" spans="1:17" s="1" customFormat="1" ht="30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1:17" s="1" customFormat="1" ht="45">
      <c r="A14" s="189" t="s">
        <v>144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</row>
    <row r="15" spans="1:17" s="1" customFormat="1" ht="18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2"/>
    </row>
    <row r="16" spans="1:17" s="1" customFormat="1" ht="18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</row>
    <row r="17" spans="1:17" s="1" customFormat="1" ht="18">
      <c r="A17" s="192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4"/>
    </row>
    <row r="18" spans="1:17" s="1" customFormat="1" ht="20.25">
      <c r="A18" s="166" t="s">
        <v>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8"/>
    </row>
    <row r="19" spans="1:17" s="1" customFormat="1" ht="2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>
      <c r="A20" s="174" t="s">
        <v>146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6"/>
    </row>
    <row r="21" spans="1:17" s="1" customFormat="1" ht="20.25">
      <c r="A21" s="166" t="s">
        <v>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8"/>
    </row>
    <row r="22" spans="1:17" s="1" customFormat="1" ht="20.25">
      <c r="A22" s="166" t="s">
        <v>147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</row>
    <row r="23" spans="1:17" s="1" customFormat="1" ht="20.25">
      <c r="A23" s="166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</row>
    <row r="24" spans="1:17" s="1" customFormat="1" ht="20.25">
      <c r="A24" s="16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1"/>
    </row>
    <row r="25" spans="1:17" s="1" customFormat="1" ht="21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>
      <c r="A26" s="172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s="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23">
    <mergeCell ref="A6:Q6"/>
    <mergeCell ref="A1:Q1"/>
    <mergeCell ref="A2:Q2"/>
    <mergeCell ref="A3:Q3"/>
    <mergeCell ref="A4:Q4"/>
    <mergeCell ref="A5:Q5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21:Q21"/>
    <mergeCell ref="A22:Q22"/>
    <mergeCell ref="A23:Q23"/>
    <mergeCell ref="A24:Q24"/>
    <mergeCell ref="A26:Q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97" sqref="D97"/>
    </sheetView>
  </sheetViews>
  <sheetFormatPr defaultColWidth="9.140625" defaultRowHeight="15"/>
  <cols>
    <col min="1" max="1" width="22.7109375" style="0" customWidth="1"/>
    <col min="2" max="2" width="0.42578125" style="0" customWidth="1"/>
    <col min="3" max="3" width="15.7109375" style="0" customWidth="1"/>
    <col min="4" max="4" width="16.421875" style="0" customWidth="1"/>
    <col min="5" max="5" width="10.28125" style="0" customWidth="1"/>
    <col min="7" max="7" width="12.57421875" style="0" customWidth="1"/>
  </cols>
  <sheetData>
    <row r="1" spans="1:5" ht="15">
      <c r="A1" s="11" t="s">
        <v>144</v>
      </c>
      <c r="B1" s="11"/>
      <c r="E1" s="12"/>
    </row>
    <row r="2" ht="15.75" thickBot="1">
      <c r="E2" s="12"/>
    </row>
    <row r="3" spans="1:8" ht="39.75" thickBot="1" thickTop="1">
      <c r="A3" s="160" t="s">
        <v>7</v>
      </c>
      <c r="B3" s="162" t="s">
        <v>8</v>
      </c>
      <c r="C3" s="162" t="s">
        <v>9</v>
      </c>
      <c r="D3" s="13" t="s">
        <v>10</v>
      </c>
      <c r="E3" s="163" t="s">
        <v>11</v>
      </c>
      <c r="F3" s="14" t="s">
        <v>12</v>
      </c>
      <c r="G3" s="164" t="s">
        <v>13</v>
      </c>
      <c r="H3" s="165" t="s">
        <v>14</v>
      </c>
    </row>
    <row r="4" spans="1:8" ht="16.5" thickBot="1" thickTop="1">
      <c r="A4" s="15" t="s">
        <v>15</v>
      </c>
      <c r="B4" s="15">
        <v>14978</v>
      </c>
      <c r="C4" s="16">
        <f>(B4-D4)</f>
        <v>14974</v>
      </c>
      <c r="D4" s="17">
        <v>4</v>
      </c>
      <c r="E4" s="18">
        <v>4</v>
      </c>
      <c r="F4" s="19">
        <v>2870</v>
      </c>
      <c r="G4" s="20">
        <v>597</v>
      </c>
      <c r="H4" s="21">
        <v>2782</v>
      </c>
    </row>
    <row r="5" spans="1:8" ht="15.75" thickBot="1">
      <c r="A5" s="22" t="s">
        <v>16</v>
      </c>
      <c r="B5" s="22">
        <v>8036</v>
      </c>
      <c r="C5" s="23">
        <f aca="true" t="shared" si="0" ref="C5:C16">(B5-D5)</f>
        <v>3586</v>
      </c>
      <c r="D5" s="24">
        <v>4450</v>
      </c>
      <c r="E5" s="25">
        <v>3751</v>
      </c>
      <c r="F5" s="26">
        <v>1227</v>
      </c>
      <c r="G5" s="27">
        <v>4884</v>
      </c>
      <c r="H5" s="28">
        <v>6255</v>
      </c>
    </row>
    <row r="6" spans="1:8" ht="15.75" thickBot="1">
      <c r="A6" s="22" t="s">
        <v>17</v>
      </c>
      <c r="B6" s="22">
        <v>3471</v>
      </c>
      <c r="C6" s="23">
        <f t="shared" si="0"/>
        <v>2272</v>
      </c>
      <c r="D6" s="24">
        <v>1199</v>
      </c>
      <c r="E6" s="25">
        <v>1016</v>
      </c>
      <c r="F6" s="26">
        <v>633</v>
      </c>
      <c r="G6" s="27">
        <v>1184</v>
      </c>
      <c r="H6" s="28">
        <v>3500</v>
      </c>
    </row>
    <row r="7" spans="1:8" ht="15.75" thickBot="1">
      <c r="A7" s="22" t="s">
        <v>18</v>
      </c>
      <c r="B7" s="22">
        <v>3195</v>
      </c>
      <c r="C7" s="23">
        <f t="shared" si="0"/>
        <v>1040</v>
      </c>
      <c r="D7" s="24">
        <v>2155</v>
      </c>
      <c r="E7" s="25">
        <v>1208</v>
      </c>
      <c r="F7" s="26">
        <v>306</v>
      </c>
      <c r="G7" s="27">
        <v>782</v>
      </c>
      <c r="H7" s="28">
        <v>5070</v>
      </c>
    </row>
    <row r="8" spans="1:8" ht="15.75" thickBot="1">
      <c r="A8" s="22" t="s">
        <v>19</v>
      </c>
      <c r="B8" s="22">
        <v>691</v>
      </c>
      <c r="C8" s="23">
        <f t="shared" si="0"/>
        <v>691</v>
      </c>
      <c r="D8" s="24"/>
      <c r="E8" s="25"/>
      <c r="F8" s="26">
        <v>161</v>
      </c>
      <c r="G8" s="27">
        <v>1008</v>
      </c>
      <c r="H8" s="28">
        <v>374</v>
      </c>
    </row>
    <row r="9" spans="1:8" ht="15.75" thickBot="1">
      <c r="A9" s="22" t="s">
        <v>20</v>
      </c>
      <c r="B9" s="22">
        <v>289</v>
      </c>
      <c r="C9" s="23">
        <f t="shared" si="0"/>
        <v>289</v>
      </c>
      <c r="D9" s="24"/>
      <c r="E9" s="25"/>
      <c r="F9" s="29">
        <v>73</v>
      </c>
      <c r="G9" s="27">
        <v>26</v>
      </c>
      <c r="H9" s="28">
        <v>235</v>
      </c>
    </row>
    <row r="10" spans="1:8" ht="15.75" thickBot="1">
      <c r="A10" s="22" t="s">
        <v>21</v>
      </c>
      <c r="B10" s="22">
        <v>1331</v>
      </c>
      <c r="C10" s="30">
        <f t="shared" si="0"/>
        <v>0</v>
      </c>
      <c r="D10" s="31">
        <v>1331</v>
      </c>
      <c r="E10" s="32">
        <v>1155</v>
      </c>
      <c r="F10" s="26">
        <v>49</v>
      </c>
      <c r="G10" s="27">
        <v>9</v>
      </c>
      <c r="H10" s="28">
        <v>437</v>
      </c>
    </row>
    <row r="11" spans="1:8" ht="15.75" thickBot="1">
      <c r="A11" s="22" t="s">
        <v>22</v>
      </c>
      <c r="B11" s="22">
        <v>389</v>
      </c>
      <c r="C11" s="30">
        <f t="shared" si="0"/>
        <v>0</v>
      </c>
      <c r="D11" s="33">
        <v>389</v>
      </c>
      <c r="E11" s="32">
        <v>349</v>
      </c>
      <c r="F11" s="26">
        <v>25</v>
      </c>
      <c r="G11" s="27"/>
      <c r="H11" s="28">
        <v>118</v>
      </c>
    </row>
    <row r="12" spans="1:8" ht="15.75" thickBot="1">
      <c r="A12" s="22" t="s">
        <v>23</v>
      </c>
      <c r="B12" s="22"/>
      <c r="C12" s="23">
        <f t="shared" si="0"/>
        <v>0</v>
      </c>
      <c r="D12" s="24"/>
      <c r="E12" s="25"/>
      <c r="F12" s="26"/>
      <c r="G12" s="27"/>
      <c r="H12" s="28"/>
    </row>
    <row r="13" spans="1:8" ht="15.75" thickBot="1">
      <c r="A13" s="22" t="s">
        <v>24</v>
      </c>
      <c r="B13" s="22">
        <v>1078</v>
      </c>
      <c r="C13" s="23">
        <f t="shared" si="0"/>
        <v>0</v>
      </c>
      <c r="D13" s="24">
        <v>1078</v>
      </c>
      <c r="E13" s="25">
        <v>867</v>
      </c>
      <c r="F13" s="26">
        <v>25</v>
      </c>
      <c r="G13" s="27">
        <v>96</v>
      </c>
      <c r="H13" s="28">
        <v>285</v>
      </c>
    </row>
    <row r="14" spans="1:8" ht="15.75" thickBot="1">
      <c r="A14" s="22" t="s">
        <v>25</v>
      </c>
      <c r="B14" s="22">
        <v>1396</v>
      </c>
      <c r="C14" s="23">
        <f t="shared" si="0"/>
        <v>0</v>
      </c>
      <c r="D14" s="24">
        <v>1396</v>
      </c>
      <c r="E14" s="25">
        <v>1186</v>
      </c>
      <c r="F14" s="26">
        <v>89</v>
      </c>
      <c r="G14" s="27">
        <v>219</v>
      </c>
      <c r="H14" s="28">
        <v>328</v>
      </c>
    </row>
    <row r="15" spans="1:8" ht="15.75" thickBot="1">
      <c r="A15" s="22" t="s">
        <v>26</v>
      </c>
      <c r="B15" s="22">
        <v>2202</v>
      </c>
      <c r="C15" s="23">
        <f>(B15-D15)</f>
        <v>1126</v>
      </c>
      <c r="D15" s="24">
        <v>1076</v>
      </c>
      <c r="E15" s="25">
        <v>938</v>
      </c>
      <c r="F15" s="26">
        <v>300</v>
      </c>
      <c r="G15" s="27">
        <v>290</v>
      </c>
      <c r="H15" s="28">
        <v>585</v>
      </c>
    </row>
    <row r="16" spans="1:8" ht="15.75" thickBot="1">
      <c r="A16" s="34" t="s">
        <v>27</v>
      </c>
      <c r="B16" s="34">
        <v>994</v>
      </c>
      <c r="C16" s="30">
        <f t="shared" si="0"/>
        <v>6</v>
      </c>
      <c r="D16" s="24">
        <v>988</v>
      </c>
      <c r="E16" s="35">
        <v>879</v>
      </c>
      <c r="F16" s="36">
        <v>52</v>
      </c>
      <c r="G16" s="27">
        <v>17</v>
      </c>
      <c r="H16" s="28">
        <v>191</v>
      </c>
    </row>
    <row r="17" spans="1:8" ht="15.75" thickBot="1">
      <c r="A17" s="37" t="s">
        <v>28</v>
      </c>
      <c r="B17" s="38">
        <f>SUM(B4:B16)</f>
        <v>38050</v>
      </c>
      <c r="C17" s="38">
        <f aca="true" t="shared" si="1" ref="C17:H17">SUM(C4:C16)</f>
        <v>23984</v>
      </c>
      <c r="D17" s="39">
        <f t="shared" si="1"/>
        <v>14066</v>
      </c>
      <c r="E17" s="40">
        <f t="shared" si="1"/>
        <v>11353</v>
      </c>
      <c r="F17" s="41">
        <f t="shared" si="1"/>
        <v>5810</v>
      </c>
      <c r="G17" s="40">
        <f t="shared" si="1"/>
        <v>9112</v>
      </c>
      <c r="H17" s="42">
        <f t="shared" si="1"/>
        <v>20160</v>
      </c>
    </row>
    <row r="18" spans="5:6" ht="16.5" thickBot="1" thickTop="1">
      <c r="E18" s="12"/>
      <c r="F18" s="51"/>
    </row>
    <row r="19" spans="1:8" ht="15.75" thickTop="1">
      <c r="A19" s="215" t="s">
        <v>31</v>
      </c>
      <c r="B19" s="160"/>
      <c r="C19" s="217" t="s">
        <v>9</v>
      </c>
      <c r="D19" s="219" t="s">
        <v>10</v>
      </c>
      <c r="E19" s="221" t="s">
        <v>29</v>
      </c>
      <c r="F19" s="222" t="s">
        <v>12</v>
      </c>
      <c r="G19" s="224" t="s">
        <v>13</v>
      </c>
      <c r="H19" s="199" t="s">
        <v>30</v>
      </c>
    </row>
    <row r="20" spans="1:8" ht="15.75" thickBot="1">
      <c r="A20" s="216"/>
      <c r="B20" s="161"/>
      <c r="C20" s="218"/>
      <c r="D20" s="220"/>
      <c r="E20" s="208"/>
      <c r="F20" s="223"/>
      <c r="G20" s="225"/>
      <c r="H20" s="200"/>
    </row>
    <row r="21" spans="1:8" ht="16.5" thickBot="1" thickTop="1">
      <c r="A21" s="44" t="s">
        <v>32</v>
      </c>
      <c r="B21" s="44">
        <v>9526</v>
      </c>
      <c r="C21" s="45">
        <f>(B21-D21)</f>
        <v>9489</v>
      </c>
      <c r="D21" s="46">
        <v>37</v>
      </c>
      <c r="E21" s="47"/>
      <c r="F21" s="48">
        <v>2691</v>
      </c>
      <c r="G21" s="49"/>
      <c r="H21" s="50"/>
    </row>
    <row r="22" spans="5:6" ht="16.5" thickBot="1" thickTop="1">
      <c r="E22" s="12"/>
      <c r="F22" s="51"/>
    </row>
    <row r="23" spans="1:8" ht="15.75" thickTop="1">
      <c r="A23" s="201" t="s">
        <v>33</v>
      </c>
      <c r="B23" s="158"/>
      <c r="C23" s="203" t="s">
        <v>9</v>
      </c>
      <c r="D23" s="205" t="s">
        <v>10</v>
      </c>
      <c r="E23" s="207" t="s">
        <v>29</v>
      </c>
      <c r="F23" s="209" t="s">
        <v>12</v>
      </c>
      <c r="G23" s="226" t="s">
        <v>13</v>
      </c>
      <c r="H23" s="213" t="s">
        <v>30</v>
      </c>
    </row>
    <row r="24" spans="1:8" ht="15.75" thickBot="1">
      <c r="A24" s="202"/>
      <c r="B24" s="159"/>
      <c r="C24" s="204"/>
      <c r="D24" s="220"/>
      <c r="E24" s="208"/>
      <c r="F24" s="210"/>
      <c r="G24" s="227"/>
      <c r="H24" s="214"/>
    </row>
    <row r="25" spans="1:8" ht="16.5" thickBot="1" thickTop="1">
      <c r="A25" s="22" t="s">
        <v>134</v>
      </c>
      <c r="B25" s="22">
        <v>9</v>
      </c>
      <c r="C25" s="16">
        <f>(B25-D25)</f>
        <v>9</v>
      </c>
      <c r="D25" s="17"/>
      <c r="E25" s="25"/>
      <c r="F25" s="19">
        <v>2</v>
      </c>
      <c r="G25" s="52"/>
      <c r="H25" s="28"/>
    </row>
    <row r="26" spans="1:8" ht="15.75" thickBot="1">
      <c r="A26" s="22" t="s">
        <v>34</v>
      </c>
      <c r="B26" s="53">
        <v>65</v>
      </c>
      <c r="C26" s="54">
        <f>(B26-D26)</f>
        <v>65</v>
      </c>
      <c r="D26" s="24"/>
      <c r="E26" s="25"/>
      <c r="F26" s="26">
        <v>11</v>
      </c>
      <c r="G26" s="55"/>
      <c r="H26" s="28"/>
    </row>
    <row r="27" spans="1:8" ht="15.75" thickBot="1">
      <c r="A27" s="56" t="s">
        <v>35</v>
      </c>
      <c r="B27" s="56">
        <v>159</v>
      </c>
      <c r="C27" s="57">
        <f>(B27-D27)</f>
        <v>156</v>
      </c>
      <c r="D27" s="58">
        <v>3</v>
      </c>
      <c r="E27" s="59">
        <v>3</v>
      </c>
      <c r="F27" s="60">
        <v>145</v>
      </c>
      <c r="G27" s="61">
        <v>2</v>
      </c>
      <c r="H27" s="62"/>
    </row>
    <row r="28" spans="5:6" ht="16.5" thickBot="1" thickTop="1">
      <c r="E28" s="12"/>
      <c r="F28" s="51"/>
    </row>
    <row r="29" spans="1:8" ht="15.75" thickTop="1">
      <c r="A29" s="215" t="s">
        <v>36</v>
      </c>
      <c r="B29" s="160"/>
      <c r="C29" s="217" t="s">
        <v>9</v>
      </c>
      <c r="D29" s="219" t="s">
        <v>10</v>
      </c>
      <c r="E29" s="221" t="s">
        <v>29</v>
      </c>
      <c r="F29" s="222" t="s">
        <v>12</v>
      </c>
      <c r="G29" s="224" t="s">
        <v>13</v>
      </c>
      <c r="H29" s="199" t="s">
        <v>14</v>
      </c>
    </row>
    <row r="30" spans="1:8" ht="15.75" thickBot="1">
      <c r="A30" s="216"/>
      <c r="B30" s="161"/>
      <c r="C30" s="218"/>
      <c r="D30" s="220"/>
      <c r="E30" s="208"/>
      <c r="F30" s="223"/>
      <c r="G30" s="225"/>
      <c r="H30" s="200"/>
    </row>
    <row r="31" spans="1:8" ht="16.5" thickBot="1" thickTop="1">
      <c r="A31" s="22" t="s">
        <v>37</v>
      </c>
      <c r="B31" s="22"/>
      <c r="C31" s="16"/>
      <c r="D31" s="17"/>
      <c r="E31" s="63"/>
      <c r="F31" s="19"/>
      <c r="G31" s="64"/>
      <c r="H31" s="65">
        <v>92</v>
      </c>
    </row>
    <row r="32" spans="1:8" ht="15.75" thickBot="1">
      <c r="A32" s="22" t="s">
        <v>135</v>
      </c>
      <c r="B32" s="22"/>
      <c r="C32" s="23"/>
      <c r="D32" s="24"/>
      <c r="E32" s="66"/>
      <c r="F32" s="26"/>
      <c r="G32" s="67"/>
      <c r="H32" s="65"/>
    </row>
    <row r="33" spans="1:8" ht="15.75" thickBot="1">
      <c r="A33" s="22" t="s">
        <v>38</v>
      </c>
      <c r="B33" s="22"/>
      <c r="C33" s="23"/>
      <c r="D33" s="24"/>
      <c r="E33" s="66"/>
      <c r="F33" s="26"/>
      <c r="G33" s="67"/>
      <c r="H33" s="65">
        <v>223</v>
      </c>
    </row>
    <row r="34" spans="1:8" ht="15.75" thickBot="1">
      <c r="A34" s="68" t="s">
        <v>28</v>
      </c>
      <c r="B34" s="38">
        <f>SUM(B30:B33)</f>
        <v>0</v>
      </c>
      <c r="C34" s="38">
        <f>SUM(C30:C33)</f>
        <v>0</v>
      </c>
      <c r="D34" s="69">
        <v>0</v>
      </c>
      <c r="E34" s="40">
        <f>SUM(E28:E33)</f>
        <v>0</v>
      </c>
      <c r="F34" s="41">
        <f>SUM(F28:F33)</f>
        <v>0</v>
      </c>
      <c r="G34" s="40">
        <f>SUM(G30:G33)</f>
        <v>0</v>
      </c>
      <c r="H34" s="70">
        <f>SUM(H31:H33)</f>
        <v>315</v>
      </c>
    </row>
    <row r="35" spans="1:8" ht="15.75" thickTop="1">
      <c r="A35" s="71"/>
      <c r="B35" s="71"/>
      <c r="C35" s="43"/>
      <c r="D35" s="43"/>
      <c r="E35" s="72"/>
      <c r="F35" s="73"/>
      <c r="G35" s="72"/>
      <c r="H35" s="74"/>
    </row>
    <row r="36" spans="5:6" ht="15.75" thickBot="1">
      <c r="E36" s="12"/>
      <c r="F36" s="51"/>
    </row>
    <row r="37" spans="1:8" ht="15.75" thickTop="1">
      <c r="A37" s="201" t="s">
        <v>39</v>
      </c>
      <c r="B37" s="158"/>
      <c r="C37" s="203" t="s">
        <v>9</v>
      </c>
      <c r="D37" s="205" t="s">
        <v>10</v>
      </c>
      <c r="E37" s="207" t="s">
        <v>29</v>
      </c>
      <c r="F37" s="209" t="s">
        <v>12</v>
      </c>
      <c r="G37" s="211" t="s">
        <v>13</v>
      </c>
      <c r="H37" s="213" t="s">
        <v>14</v>
      </c>
    </row>
    <row r="38" spans="1:8" ht="15.75" thickBot="1">
      <c r="A38" s="202"/>
      <c r="B38" s="159"/>
      <c r="C38" s="204"/>
      <c r="D38" s="206"/>
      <c r="E38" s="208"/>
      <c r="F38" s="210"/>
      <c r="G38" s="212"/>
      <c r="H38" s="214"/>
    </row>
    <row r="39" spans="1:8" ht="16.5" thickBot="1" thickTop="1">
      <c r="A39" s="22" t="s">
        <v>40</v>
      </c>
      <c r="B39" s="22">
        <v>27888</v>
      </c>
      <c r="C39" s="23">
        <f aca="true" t="shared" si="2" ref="C39:C49">(B39-D39)</f>
        <v>14268</v>
      </c>
      <c r="D39" s="24">
        <v>13620</v>
      </c>
      <c r="E39" s="25">
        <v>171</v>
      </c>
      <c r="F39" s="29">
        <v>4997</v>
      </c>
      <c r="G39" s="55">
        <v>3837</v>
      </c>
      <c r="H39" s="28"/>
    </row>
    <row r="40" spans="1:8" ht="15.75" thickBot="1">
      <c r="A40" s="22" t="s">
        <v>41</v>
      </c>
      <c r="B40" s="22">
        <v>14395</v>
      </c>
      <c r="C40" s="30">
        <f t="shared" si="2"/>
        <v>9436</v>
      </c>
      <c r="D40" s="33">
        <v>4959</v>
      </c>
      <c r="E40" s="32">
        <v>910</v>
      </c>
      <c r="F40" s="75">
        <v>1521</v>
      </c>
      <c r="G40" s="55">
        <v>3896</v>
      </c>
      <c r="H40" s="28"/>
    </row>
    <row r="41" spans="1:8" ht="15.75" thickBot="1">
      <c r="A41" s="22" t="s">
        <v>42</v>
      </c>
      <c r="B41" s="22">
        <v>4164</v>
      </c>
      <c r="C41" s="23">
        <f t="shared" si="2"/>
        <v>3961</v>
      </c>
      <c r="D41" s="24">
        <v>203</v>
      </c>
      <c r="E41" s="25"/>
      <c r="F41" s="75">
        <v>696</v>
      </c>
      <c r="G41" s="55">
        <v>1263</v>
      </c>
      <c r="H41" s="28"/>
    </row>
    <row r="42" spans="1:8" ht="15.75" thickBot="1">
      <c r="A42" s="22" t="s">
        <v>43</v>
      </c>
      <c r="B42" s="22">
        <v>854</v>
      </c>
      <c r="C42" s="23">
        <f t="shared" si="2"/>
        <v>663</v>
      </c>
      <c r="D42" s="24">
        <v>191</v>
      </c>
      <c r="E42" s="25">
        <v>3</v>
      </c>
      <c r="F42" s="29">
        <v>99</v>
      </c>
      <c r="G42" s="55">
        <v>1219</v>
      </c>
      <c r="H42" s="28">
        <v>126</v>
      </c>
    </row>
    <row r="43" spans="1:8" ht="15.75" thickBot="1">
      <c r="A43" s="22" t="s">
        <v>44</v>
      </c>
      <c r="B43" s="22">
        <v>532</v>
      </c>
      <c r="C43" s="23">
        <f t="shared" si="2"/>
        <v>297</v>
      </c>
      <c r="D43" s="24">
        <v>235</v>
      </c>
      <c r="E43" s="25">
        <v>230</v>
      </c>
      <c r="F43" s="26">
        <v>44</v>
      </c>
      <c r="G43" s="55">
        <v>1127</v>
      </c>
      <c r="H43" s="28">
        <v>85</v>
      </c>
    </row>
    <row r="44" spans="1:8" ht="15.75" thickBot="1">
      <c r="A44" s="22" t="s">
        <v>45</v>
      </c>
      <c r="B44" s="22"/>
      <c r="C44" s="23">
        <f t="shared" si="2"/>
        <v>0</v>
      </c>
      <c r="D44" s="24"/>
      <c r="E44" s="25"/>
      <c r="F44" s="29"/>
      <c r="G44" s="55">
        <v>257</v>
      </c>
      <c r="H44" s="28"/>
    </row>
    <row r="45" spans="1:8" ht="15.75" thickBot="1">
      <c r="A45" s="22" t="s">
        <v>46</v>
      </c>
      <c r="B45" s="22">
        <v>496</v>
      </c>
      <c r="C45" s="23">
        <f t="shared" si="2"/>
        <v>16</v>
      </c>
      <c r="D45" s="24">
        <v>480</v>
      </c>
      <c r="E45" s="25">
        <v>449</v>
      </c>
      <c r="F45" s="29">
        <v>42</v>
      </c>
      <c r="G45" s="55">
        <v>391</v>
      </c>
      <c r="H45" s="28"/>
    </row>
    <row r="46" spans="1:8" ht="15.75" thickBot="1">
      <c r="A46" s="22" t="s">
        <v>47</v>
      </c>
      <c r="B46" s="22"/>
      <c r="C46" s="23">
        <f t="shared" si="2"/>
        <v>0</v>
      </c>
      <c r="D46" s="24"/>
      <c r="E46" s="25"/>
      <c r="F46" s="29"/>
      <c r="G46" s="55">
        <v>18</v>
      </c>
      <c r="H46" s="28"/>
    </row>
    <row r="47" spans="1:8" ht="15.75" thickBot="1">
      <c r="A47" s="22" t="s">
        <v>48</v>
      </c>
      <c r="B47" s="22">
        <v>1</v>
      </c>
      <c r="C47" s="23">
        <f t="shared" si="2"/>
        <v>1</v>
      </c>
      <c r="D47" s="24"/>
      <c r="E47" s="25"/>
      <c r="F47" s="29"/>
      <c r="G47" s="55">
        <v>732</v>
      </c>
      <c r="H47" s="28"/>
    </row>
    <row r="48" spans="1:8" ht="15.75" thickBot="1">
      <c r="A48" s="22" t="s">
        <v>49</v>
      </c>
      <c r="B48" s="22">
        <v>692</v>
      </c>
      <c r="C48" s="23">
        <f t="shared" si="2"/>
        <v>466</v>
      </c>
      <c r="D48" s="24">
        <v>226</v>
      </c>
      <c r="E48" s="25">
        <v>219</v>
      </c>
      <c r="F48" s="29">
        <v>45</v>
      </c>
      <c r="G48" s="55">
        <v>6</v>
      </c>
      <c r="H48" s="28"/>
    </row>
    <row r="49" spans="1:8" ht="15.75" thickBot="1">
      <c r="A49" s="22" t="s">
        <v>133</v>
      </c>
      <c r="B49" s="22">
        <v>1068</v>
      </c>
      <c r="C49" s="23">
        <f t="shared" si="2"/>
        <v>1068</v>
      </c>
      <c r="D49" s="24"/>
      <c r="E49" s="25"/>
      <c r="F49" s="29">
        <v>202</v>
      </c>
      <c r="G49" s="55">
        <v>24</v>
      </c>
      <c r="H49" s="28"/>
    </row>
    <row r="50" spans="1:8" ht="15.75" thickBot="1">
      <c r="A50" s="68" t="s">
        <v>28</v>
      </c>
      <c r="B50" s="38">
        <f aca="true" t="shared" si="3" ref="B50:H50">SUM(B39:B49)</f>
        <v>50090</v>
      </c>
      <c r="C50" s="38">
        <f t="shared" si="3"/>
        <v>30176</v>
      </c>
      <c r="D50" s="69">
        <f t="shared" si="3"/>
        <v>19914</v>
      </c>
      <c r="E50" s="40">
        <f t="shared" si="3"/>
        <v>1982</v>
      </c>
      <c r="F50" s="41">
        <f t="shared" si="3"/>
        <v>7646</v>
      </c>
      <c r="G50" s="40">
        <f t="shared" si="3"/>
        <v>12770</v>
      </c>
      <c r="H50" s="42">
        <f t="shared" si="3"/>
        <v>211</v>
      </c>
    </row>
    <row r="51" spans="3:8" ht="16.5" thickBot="1" thickTop="1">
      <c r="C51" s="76"/>
      <c r="D51" s="76"/>
      <c r="E51" s="77"/>
      <c r="F51" s="76"/>
      <c r="G51" s="76"/>
      <c r="H51" s="77"/>
    </row>
    <row r="52" spans="1:8" ht="16.5" thickBot="1" thickTop="1">
      <c r="A52" s="78"/>
      <c r="B52" s="15"/>
      <c r="C52" s="16"/>
      <c r="D52" s="155"/>
      <c r="E52" s="18"/>
      <c r="F52" s="21"/>
      <c r="G52" s="18"/>
      <c r="H52" s="21"/>
    </row>
    <row r="53" spans="1:8" ht="15.75" thickBot="1">
      <c r="A53" s="79" t="s">
        <v>50</v>
      </c>
      <c r="B53" s="80">
        <f aca="true" t="shared" si="4" ref="B53:H53">SUM(B17,B21,B25,B26,B27,B34,B50)</f>
        <v>97899</v>
      </c>
      <c r="C53" s="154">
        <f t="shared" si="4"/>
        <v>63879</v>
      </c>
      <c r="D53" s="156">
        <f t="shared" si="4"/>
        <v>34020</v>
      </c>
      <c r="E53" s="82">
        <f t="shared" si="4"/>
        <v>13338</v>
      </c>
      <c r="F53" s="81">
        <f t="shared" si="4"/>
        <v>16305</v>
      </c>
      <c r="G53" s="82">
        <f t="shared" si="4"/>
        <v>21884</v>
      </c>
      <c r="H53" s="81">
        <f t="shared" si="4"/>
        <v>20686</v>
      </c>
    </row>
    <row r="54" spans="1:8" ht="15.75" thickBot="1">
      <c r="A54" s="83"/>
      <c r="B54" s="68"/>
      <c r="C54" s="38"/>
      <c r="D54" s="157"/>
      <c r="E54" s="84"/>
      <c r="F54" s="42"/>
      <c r="G54" s="84"/>
      <c r="H54" s="62"/>
    </row>
    <row r="55" ht="15.75" thickTop="1">
      <c r="E55" s="12"/>
    </row>
    <row r="56" spans="1:5" ht="15">
      <c r="A56" t="s">
        <v>51</v>
      </c>
      <c r="E56" s="12"/>
    </row>
  </sheetData>
  <sheetProtection/>
  <mergeCells count="28">
    <mergeCell ref="H19:H20"/>
    <mergeCell ref="A23:A24"/>
    <mergeCell ref="C23:C24"/>
    <mergeCell ref="D23:D24"/>
    <mergeCell ref="E23:E24"/>
    <mergeCell ref="F23:F24"/>
    <mergeCell ref="G23:G24"/>
    <mergeCell ref="H23:H24"/>
    <mergeCell ref="A19:A20"/>
    <mergeCell ref="C19:C20"/>
    <mergeCell ref="D19:D20"/>
    <mergeCell ref="E19:E20"/>
    <mergeCell ref="F19:F20"/>
    <mergeCell ref="G19:G20"/>
    <mergeCell ref="H29:H30"/>
    <mergeCell ref="A37:A38"/>
    <mergeCell ref="C37:C38"/>
    <mergeCell ref="D37:D38"/>
    <mergeCell ref="E37:E38"/>
    <mergeCell ref="F37:F38"/>
    <mergeCell ref="G37:G38"/>
    <mergeCell ref="H37:H38"/>
    <mergeCell ref="A29:A30"/>
    <mergeCell ref="C29:C30"/>
    <mergeCell ref="D29:D30"/>
    <mergeCell ref="E29:E30"/>
    <mergeCell ref="F29:F30"/>
    <mergeCell ref="G29:G30"/>
  </mergeCells>
  <printOptions/>
  <pageMargins left="0.7086614173228347" right="0.7086614173228347" top="0.35" bottom="0.19" header="0.31496062992125984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F81" sqref="F81"/>
    </sheetView>
  </sheetViews>
  <sheetFormatPr defaultColWidth="9.140625" defaultRowHeight="15"/>
  <cols>
    <col min="1" max="1" width="22.7109375" style="0" customWidth="1"/>
  </cols>
  <sheetData>
    <row r="1" spans="1:9" ht="15.75" thickBot="1">
      <c r="A1" s="85" t="s">
        <v>143</v>
      </c>
      <c r="B1" s="86"/>
      <c r="C1" s="86"/>
      <c r="D1" s="87"/>
      <c r="E1" s="87"/>
      <c r="F1" s="87"/>
      <c r="G1" s="87"/>
      <c r="H1" s="87"/>
      <c r="I1" s="87"/>
    </row>
    <row r="2" spans="1:9" ht="60" thickBot="1">
      <c r="A2" s="88" t="s">
        <v>52</v>
      </c>
      <c r="B2" s="89" t="s">
        <v>53</v>
      </c>
      <c r="C2" s="90" t="s">
        <v>140</v>
      </c>
      <c r="D2" s="91" t="s">
        <v>54</v>
      </c>
      <c r="E2" s="91" t="s">
        <v>55</v>
      </c>
      <c r="F2" s="92" t="s">
        <v>56</v>
      </c>
      <c r="G2" s="92" t="s">
        <v>141</v>
      </c>
      <c r="H2" s="93" t="s">
        <v>57</v>
      </c>
      <c r="I2" s="94" t="s">
        <v>58</v>
      </c>
    </row>
    <row r="3" spans="1:9" ht="15">
      <c r="A3" s="95" t="s">
        <v>59</v>
      </c>
      <c r="B3" s="96">
        <v>2708</v>
      </c>
      <c r="C3" s="97">
        <v>1038</v>
      </c>
      <c r="D3" s="97">
        <v>1437</v>
      </c>
      <c r="E3" s="97">
        <v>3380</v>
      </c>
      <c r="F3" s="98">
        <v>437</v>
      </c>
      <c r="G3" s="98">
        <v>84</v>
      </c>
      <c r="H3" s="98">
        <v>442</v>
      </c>
      <c r="I3" s="99">
        <f aca="true" t="shared" si="0" ref="I3:I8">SUM(B3:H3)</f>
        <v>9526</v>
      </c>
    </row>
    <row r="4" spans="1:9" ht="15">
      <c r="A4" s="100" t="s">
        <v>60</v>
      </c>
      <c r="B4" s="101">
        <v>4790</v>
      </c>
      <c r="C4" s="101">
        <v>3116</v>
      </c>
      <c r="D4" s="102">
        <v>436</v>
      </c>
      <c r="E4" s="101">
        <v>6443</v>
      </c>
      <c r="F4" s="103">
        <v>125</v>
      </c>
      <c r="G4" s="103">
        <v>55</v>
      </c>
      <c r="H4" s="103">
        <v>13</v>
      </c>
      <c r="I4" s="99">
        <f t="shared" si="0"/>
        <v>14978</v>
      </c>
    </row>
    <row r="5" spans="1:9" ht="15">
      <c r="A5" s="104" t="s">
        <v>61</v>
      </c>
      <c r="B5" s="101">
        <v>3815</v>
      </c>
      <c r="C5" s="101">
        <v>490</v>
      </c>
      <c r="D5" s="101">
        <v>68</v>
      </c>
      <c r="E5" s="101">
        <v>1130</v>
      </c>
      <c r="F5" s="103">
        <v>688</v>
      </c>
      <c r="G5" s="103">
        <v>25</v>
      </c>
      <c r="H5" s="103">
        <v>6</v>
      </c>
      <c r="I5" s="99">
        <f t="shared" si="0"/>
        <v>6222</v>
      </c>
    </row>
    <row r="6" spans="1:9" ht="15">
      <c r="A6" s="104" t="s">
        <v>62</v>
      </c>
      <c r="B6" s="101">
        <v>61</v>
      </c>
      <c r="C6" s="101">
        <v>41</v>
      </c>
      <c r="D6" s="101">
        <v>796</v>
      </c>
      <c r="E6" s="101">
        <v>45</v>
      </c>
      <c r="F6" s="105">
        <v>4</v>
      </c>
      <c r="G6" s="106"/>
      <c r="H6" s="103">
        <v>158</v>
      </c>
      <c r="I6" s="99">
        <f t="shared" si="0"/>
        <v>1105</v>
      </c>
    </row>
    <row r="7" spans="1:9" ht="15.75" thickBot="1">
      <c r="A7" s="104" t="s">
        <v>136</v>
      </c>
      <c r="B7" s="107">
        <v>537</v>
      </c>
      <c r="C7" s="101">
        <v>877</v>
      </c>
      <c r="D7" s="101">
        <v>21</v>
      </c>
      <c r="E7" s="101">
        <v>407</v>
      </c>
      <c r="F7" s="103">
        <v>10</v>
      </c>
      <c r="G7" s="103">
        <v>13</v>
      </c>
      <c r="H7" s="106">
        <v>5</v>
      </c>
      <c r="I7" s="99">
        <f t="shared" si="0"/>
        <v>1870</v>
      </c>
    </row>
    <row r="8" spans="1:9" ht="15.75" thickBot="1">
      <c r="A8" s="108"/>
      <c r="B8" s="109">
        <f aca="true" t="shared" si="1" ref="B8:H8">SUM(B3:B7)</f>
        <v>11911</v>
      </c>
      <c r="C8" s="110">
        <f t="shared" si="1"/>
        <v>5562</v>
      </c>
      <c r="D8" s="110">
        <f t="shared" si="1"/>
        <v>2758</v>
      </c>
      <c r="E8" s="110">
        <f t="shared" si="1"/>
        <v>11405</v>
      </c>
      <c r="F8" s="111">
        <f t="shared" si="1"/>
        <v>1264</v>
      </c>
      <c r="G8" s="111">
        <f t="shared" si="1"/>
        <v>177</v>
      </c>
      <c r="H8" s="111">
        <f t="shared" si="1"/>
        <v>624</v>
      </c>
      <c r="I8" s="112">
        <f t="shared" si="0"/>
        <v>33701</v>
      </c>
    </row>
    <row r="11" spans="1:9" ht="15.75" thickBot="1">
      <c r="A11" s="113"/>
      <c r="B11" s="87"/>
      <c r="C11" s="87"/>
      <c r="D11" s="87"/>
      <c r="E11" s="87"/>
      <c r="F11" s="87"/>
      <c r="G11" s="87"/>
      <c r="H11" s="87"/>
      <c r="I11" s="87"/>
    </row>
    <row r="12" spans="1:9" ht="48" thickBot="1">
      <c r="A12" s="114" t="s">
        <v>63</v>
      </c>
      <c r="B12" s="115" t="s">
        <v>53</v>
      </c>
      <c r="C12" s="116" t="s">
        <v>140</v>
      </c>
      <c r="D12" s="117" t="s">
        <v>54</v>
      </c>
      <c r="E12" s="117" t="s">
        <v>55</v>
      </c>
      <c r="F12" s="118" t="s">
        <v>56</v>
      </c>
      <c r="G12" s="118" t="s">
        <v>142</v>
      </c>
      <c r="H12" s="119" t="s">
        <v>57</v>
      </c>
      <c r="I12" s="120" t="s">
        <v>58</v>
      </c>
    </row>
    <row r="13" spans="1:9" ht="15">
      <c r="A13" s="104" t="s">
        <v>64</v>
      </c>
      <c r="B13" s="107">
        <v>13664</v>
      </c>
      <c r="C13" s="101">
        <v>3</v>
      </c>
      <c r="D13" s="101"/>
      <c r="E13" s="101"/>
      <c r="F13" s="103">
        <v>326</v>
      </c>
      <c r="G13" s="103"/>
      <c r="H13" s="103"/>
      <c r="I13" s="99">
        <f aca="true" t="shared" si="2" ref="I13:I18">SUM(B13:H13)</f>
        <v>13993</v>
      </c>
    </row>
    <row r="14" spans="1:9" ht="15">
      <c r="A14" s="104" t="s">
        <v>65</v>
      </c>
      <c r="B14" s="107">
        <v>9294</v>
      </c>
      <c r="C14" s="101">
        <v>26</v>
      </c>
      <c r="D14" s="101"/>
      <c r="E14" s="101"/>
      <c r="F14" s="103">
        <v>82</v>
      </c>
      <c r="G14" s="103"/>
      <c r="H14" s="103"/>
      <c r="I14" s="99">
        <f t="shared" si="2"/>
        <v>9402</v>
      </c>
    </row>
    <row r="15" spans="1:9" ht="15">
      <c r="A15" s="104" t="s">
        <v>66</v>
      </c>
      <c r="B15" s="107"/>
      <c r="C15" s="101"/>
      <c r="D15" s="101">
        <v>3947</v>
      </c>
      <c r="E15" s="101"/>
      <c r="F15" s="103"/>
      <c r="G15" s="103"/>
      <c r="H15" s="103">
        <v>91</v>
      </c>
      <c r="I15" s="99">
        <f t="shared" si="2"/>
        <v>4038</v>
      </c>
    </row>
    <row r="16" spans="1:9" ht="15">
      <c r="A16" s="104" t="s">
        <v>137</v>
      </c>
      <c r="B16" s="101"/>
      <c r="C16" s="101">
        <v>663</v>
      </c>
      <c r="D16" s="101"/>
      <c r="E16" s="101"/>
      <c r="F16" s="103"/>
      <c r="G16" s="103"/>
      <c r="H16" s="103"/>
      <c r="I16" s="99">
        <f t="shared" si="2"/>
        <v>663</v>
      </c>
    </row>
    <row r="17" spans="1:9" ht="15">
      <c r="A17" s="104" t="s">
        <v>138</v>
      </c>
      <c r="B17" s="107">
        <v>296</v>
      </c>
      <c r="C17" s="101">
        <v>1</v>
      </c>
      <c r="D17" s="101"/>
      <c r="E17" s="121"/>
      <c r="F17" s="103"/>
      <c r="G17" s="103"/>
      <c r="H17" s="103"/>
      <c r="I17" s="99">
        <f t="shared" si="2"/>
        <v>297</v>
      </c>
    </row>
    <row r="18" spans="1:9" ht="15">
      <c r="A18" s="104" t="s">
        <v>139</v>
      </c>
      <c r="B18" s="107"/>
      <c r="C18" s="101">
        <v>1</v>
      </c>
      <c r="D18" s="101"/>
      <c r="E18" s="101"/>
      <c r="F18" s="103"/>
      <c r="G18" s="103"/>
      <c r="H18" s="103"/>
      <c r="I18" s="99">
        <f t="shared" si="2"/>
        <v>1</v>
      </c>
    </row>
    <row r="19" spans="1:9" ht="15">
      <c r="A19" s="104" t="s">
        <v>67</v>
      </c>
      <c r="B19" s="107"/>
      <c r="C19" s="101">
        <v>460</v>
      </c>
      <c r="D19" s="101"/>
      <c r="E19" s="101"/>
      <c r="F19" s="103"/>
      <c r="G19" s="103"/>
      <c r="H19" s="103"/>
      <c r="I19" s="99">
        <f aca="true" t="shared" si="3" ref="I19:I24">SUM(B19:H19)</f>
        <v>460</v>
      </c>
    </row>
    <row r="20" spans="1:9" ht="15">
      <c r="A20" s="104" t="s">
        <v>55</v>
      </c>
      <c r="B20" s="107"/>
      <c r="C20" s="101"/>
      <c r="D20" s="101"/>
      <c r="E20" s="101">
        <v>523</v>
      </c>
      <c r="F20" s="103"/>
      <c r="G20" s="103">
        <v>545</v>
      </c>
      <c r="H20" s="103"/>
      <c r="I20" s="99">
        <f>SUM(B20:H20)</f>
        <v>1068</v>
      </c>
    </row>
    <row r="21" spans="1:9" ht="15">
      <c r="A21" s="104" t="s">
        <v>134</v>
      </c>
      <c r="B21" s="107"/>
      <c r="C21" s="101">
        <v>1</v>
      </c>
      <c r="D21" s="101"/>
      <c r="E21" s="101">
        <v>8</v>
      </c>
      <c r="F21" s="103"/>
      <c r="G21" s="103"/>
      <c r="H21" s="103"/>
      <c r="I21" s="99">
        <f t="shared" si="3"/>
        <v>9</v>
      </c>
    </row>
    <row r="22" spans="1:9" ht="15">
      <c r="A22" s="104" t="s">
        <v>68</v>
      </c>
      <c r="B22" s="107">
        <v>154</v>
      </c>
      <c r="C22" s="101"/>
      <c r="D22" s="101"/>
      <c r="E22" s="101"/>
      <c r="F22" s="103">
        <v>2</v>
      </c>
      <c r="G22" s="103"/>
      <c r="H22" s="103"/>
      <c r="I22" s="99">
        <f t="shared" si="3"/>
        <v>156</v>
      </c>
    </row>
    <row r="23" spans="1:9" ht="15.75" thickBot="1">
      <c r="A23" s="104" t="s">
        <v>69</v>
      </c>
      <c r="B23" s="107"/>
      <c r="C23" s="101"/>
      <c r="D23" s="101">
        <v>62</v>
      </c>
      <c r="E23" s="101"/>
      <c r="F23" s="103"/>
      <c r="G23" s="103"/>
      <c r="H23" s="103">
        <v>3</v>
      </c>
      <c r="I23" s="99">
        <f t="shared" si="3"/>
        <v>65</v>
      </c>
    </row>
    <row r="24" spans="1:9" ht="15.75" thickBot="1">
      <c r="A24" s="108"/>
      <c r="B24" s="109">
        <f>SUM(B13:B23)</f>
        <v>23408</v>
      </c>
      <c r="C24" s="110">
        <f aca="true" t="shared" si="4" ref="C24:H24">SUM(C13:C23)</f>
        <v>1155</v>
      </c>
      <c r="D24" s="110">
        <f t="shared" si="4"/>
        <v>4009</v>
      </c>
      <c r="E24" s="110">
        <f t="shared" si="4"/>
        <v>531</v>
      </c>
      <c r="F24" s="111">
        <f t="shared" si="4"/>
        <v>410</v>
      </c>
      <c r="G24" s="111">
        <f t="shared" si="4"/>
        <v>545</v>
      </c>
      <c r="H24" s="111">
        <f t="shared" si="4"/>
        <v>94</v>
      </c>
      <c r="I24" s="112">
        <f t="shared" si="3"/>
        <v>30152</v>
      </c>
    </row>
    <row r="26" spans="1:9" ht="15.75" thickBot="1">
      <c r="A26" s="113"/>
      <c r="B26" s="87"/>
      <c r="C26" s="87"/>
      <c r="D26" s="87"/>
      <c r="E26" s="87"/>
      <c r="F26" s="87"/>
      <c r="G26" s="87"/>
      <c r="H26" s="87"/>
      <c r="I26" s="87"/>
    </row>
    <row r="27" spans="1:9" ht="15.75" thickBot="1">
      <c r="A27" s="122" t="s">
        <v>28</v>
      </c>
      <c r="B27" s="123">
        <f>SUM(B8,B24)</f>
        <v>35319</v>
      </c>
      <c r="C27" s="123">
        <f aca="true" t="shared" si="5" ref="C27:H27">SUM(C24,C8)</f>
        <v>6717</v>
      </c>
      <c r="D27" s="123">
        <f t="shared" si="5"/>
        <v>6767</v>
      </c>
      <c r="E27" s="123">
        <f t="shared" si="5"/>
        <v>11936</v>
      </c>
      <c r="F27" s="123">
        <f t="shared" si="5"/>
        <v>1674</v>
      </c>
      <c r="G27" s="123">
        <f t="shared" si="5"/>
        <v>722</v>
      </c>
      <c r="H27" s="123">
        <f t="shared" si="5"/>
        <v>718</v>
      </c>
      <c r="I27" s="124">
        <f>SUM(I8,I24)</f>
        <v>63853</v>
      </c>
    </row>
    <row r="29" ht="15">
      <c r="A29" t="s">
        <v>70</v>
      </c>
    </row>
    <row r="30" ht="15.75" thickBot="1"/>
    <row r="31" spans="1:9" ht="60" thickBot="1">
      <c r="A31" s="88" t="s">
        <v>52</v>
      </c>
      <c r="B31" s="89" t="s">
        <v>53</v>
      </c>
      <c r="C31" s="90" t="s">
        <v>140</v>
      </c>
      <c r="D31" s="91" t="s">
        <v>54</v>
      </c>
      <c r="E31" s="91" t="s">
        <v>55</v>
      </c>
      <c r="F31" s="92" t="s">
        <v>56</v>
      </c>
      <c r="G31" s="92" t="s">
        <v>141</v>
      </c>
      <c r="H31" s="93" t="s">
        <v>57</v>
      </c>
      <c r="I31" s="94" t="s">
        <v>58</v>
      </c>
    </row>
    <row r="32" spans="1:9" ht="15">
      <c r="A32" s="95" t="s">
        <v>59</v>
      </c>
      <c r="B32" s="125">
        <f aca="true" t="shared" si="6" ref="B32:B37">(B3/I3)*100</f>
        <v>28.427461683812723</v>
      </c>
      <c r="C32" s="125">
        <f aca="true" t="shared" si="7" ref="C32:C37">(C3/I3)*100</f>
        <v>10.896493806424521</v>
      </c>
      <c r="D32" s="125">
        <f aca="true" t="shared" si="8" ref="D32:D37">(D3/I3)*100</f>
        <v>15.085030442998109</v>
      </c>
      <c r="E32" s="125">
        <f aca="true" t="shared" si="9" ref="E32:E37">(E3/I3)*100</f>
        <v>35.4818391769893</v>
      </c>
      <c r="F32" s="125">
        <f aca="true" t="shared" si="10" ref="F32:F37">(F3/I3)*100</f>
        <v>4.587444887675835</v>
      </c>
      <c r="G32" s="125">
        <f aca="true" t="shared" si="11" ref="G32:G37">(G3/I3)*100</f>
        <v>0.8817971866470712</v>
      </c>
      <c r="H32" s="126">
        <f aca="true" t="shared" si="12" ref="H32:H37">(H3/I3)*100</f>
        <v>4.639932815452446</v>
      </c>
      <c r="I32" s="127">
        <f aca="true" t="shared" si="13" ref="I32:I37">SUM(B32:H32)</f>
        <v>100</v>
      </c>
    </row>
    <row r="33" spans="1:9" ht="15">
      <c r="A33" s="128" t="s">
        <v>60</v>
      </c>
      <c r="B33" s="125">
        <f t="shared" si="6"/>
        <v>31.980237681933506</v>
      </c>
      <c r="C33" s="125">
        <f t="shared" si="7"/>
        <v>20.8038456402724</v>
      </c>
      <c r="D33" s="125">
        <f t="shared" si="8"/>
        <v>2.910936039524636</v>
      </c>
      <c r="E33" s="125">
        <f t="shared" si="9"/>
        <v>43.01642408866337</v>
      </c>
      <c r="F33" s="125">
        <f t="shared" si="10"/>
        <v>0.8345573507811457</v>
      </c>
      <c r="G33" s="125">
        <f t="shared" si="11"/>
        <v>0.36720523434370406</v>
      </c>
      <c r="H33" s="126">
        <f t="shared" si="12"/>
        <v>0.08679396448123915</v>
      </c>
      <c r="I33" s="99">
        <f t="shared" si="13"/>
        <v>100</v>
      </c>
    </row>
    <row r="34" spans="1:9" ht="15">
      <c r="A34" s="104" t="s">
        <v>61</v>
      </c>
      <c r="B34" s="125">
        <f t="shared" si="6"/>
        <v>61.314689810350366</v>
      </c>
      <c r="C34" s="125">
        <f t="shared" si="7"/>
        <v>7.875281260045002</v>
      </c>
      <c r="D34" s="125">
        <f t="shared" si="8"/>
        <v>1.092896174863388</v>
      </c>
      <c r="E34" s="125">
        <f t="shared" si="9"/>
        <v>18.161362905818066</v>
      </c>
      <c r="F34" s="125">
        <f t="shared" si="10"/>
        <v>11.057537769206043</v>
      </c>
      <c r="G34" s="125">
        <f t="shared" si="11"/>
        <v>0.4018000642880103</v>
      </c>
      <c r="H34" s="126">
        <f t="shared" si="12"/>
        <v>0.09643201542912247</v>
      </c>
      <c r="I34" s="99">
        <f t="shared" si="13"/>
        <v>100</v>
      </c>
    </row>
    <row r="35" spans="1:9" ht="15">
      <c r="A35" s="104" t="s">
        <v>62</v>
      </c>
      <c r="B35" s="125">
        <f t="shared" si="6"/>
        <v>5.520361990950226</v>
      </c>
      <c r="C35" s="125">
        <f t="shared" si="7"/>
        <v>3.7104072398190047</v>
      </c>
      <c r="D35" s="125">
        <f t="shared" si="8"/>
        <v>72.03619909502262</v>
      </c>
      <c r="E35" s="125">
        <f t="shared" si="9"/>
        <v>4.072398190045249</v>
      </c>
      <c r="F35" s="125">
        <f t="shared" si="10"/>
        <v>0.36199095022624433</v>
      </c>
      <c r="G35" s="125">
        <f t="shared" si="11"/>
        <v>0</v>
      </c>
      <c r="H35" s="126">
        <f t="shared" si="12"/>
        <v>14.29864253393665</v>
      </c>
      <c r="I35" s="99">
        <f t="shared" si="13"/>
        <v>100</v>
      </c>
    </row>
    <row r="36" spans="1:9" ht="15.75" thickBot="1">
      <c r="A36" s="104" t="s">
        <v>136</v>
      </c>
      <c r="B36" s="129">
        <f t="shared" si="6"/>
        <v>28.716577540106954</v>
      </c>
      <c r="C36" s="129">
        <f t="shared" si="7"/>
        <v>46.898395721925134</v>
      </c>
      <c r="D36" s="129">
        <f t="shared" si="8"/>
        <v>1.1229946524064172</v>
      </c>
      <c r="E36" s="129">
        <f t="shared" si="9"/>
        <v>21.764705882352942</v>
      </c>
      <c r="F36" s="129">
        <f t="shared" si="10"/>
        <v>0.53475935828877</v>
      </c>
      <c r="G36" s="129">
        <f t="shared" si="11"/>
        <v>0.6951871657754011</v>
      </c>
      <c r="H36" s="130">
        <f t="shared" si="12"/>
        <v>0.267379679144385</v>
      </c>
      <c r="I36" s="131">
        <f t="shared" si="13"/>
        <v>100</v>
      </c>
    </row>
    <row r="37" spans="1:9" ht="15.75" thickBot="1">
      <c r="A37" s="108"/>
      <c r="B37" s="132">
        <f t="shared" si="6"/>
        <v>35.343164891249515</v>
      </c>
      <c r="C37" s="133">
        <f t="shared" si="7"/>
        <v>16.50396130678615</v>
      </c>
      <c r="D37" s="133">
        <f t="shared" si="8"/>
        <v>8.183733420373283</v>
      </c>
      <c r="E37" s="133">
        <f t="shared" si="9"/>
        <v>33.8417257648141</v>
      </c>
      <c r="F37" s="133">
        <f t="shared" si="10"/>
        <v>3.7506305450876827</v>
      </c>
      <c r="G37" s="133">
        <f t="shared" si="11"/>
        <v>0.52520696715231</v>
      </c>
      <c r="H37" s="134">
        <f t="shared" si="12"/>
        <v>1.8515771045369573</v>
      </c>
      <c r="I37" s="112">
        <f t="shared" si="13"/>
        <v>100.00000000000001</v>
      </c>
    </row>
  </sheetData>
  <sheetProtection/>
  <hyperlinks>
    <hyperlink ref="A4" location="'Dettaglio Farmacie'!A1" display="FARMACIE"/>
    <hyperlink ref="A33" location="'dettaglio Farmacie'!A1" display="FARMACI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87" sqref="D87"/>
    </sheetView>
  </sheetViews>
  <sheetFormatPr defaultColWidth="9.140625" defaultRowHeight="15"/>
  <cols>
    <col min="1" max="1" width="24.7109375" style="0" customWidth="1"/>
    <col min="2" max="2" width="12.00390625" style="0" customWidth="1"/>
    <col min="3" max="3" width="11.421875" style="0" customWidth="1"/>
    <col min="5" max="5" width="8.7109375" style="0" customWidth="1"/>
    <col min="6" max="6" width="10.57421875" style="0" customWidth="1"/>
    <col min="7" max="7" width="16.7109375" style="0" customWidth="1"/>
    <col min="9" max="9" width="8.28125" style="0" customWidth="1"/>
    <col min="10" max="10" width="27.57421875" style="0" customWidth="1"/>
    <col min="254" max="254" width="24.7109375" style="0" customWidth="1"/>
    <col min="255" max="255" width="12.00390625" style="0" customWidth="1"/>
    <col min="256" max="16384" width="11.421875" style="0" customWidth="1"/>
  </cols>
  <sheetData>
    <row r="1" spans="1:7" ht="15.75" thickBot="1">
      <c r="A1" s="228" t="s">
        <v>145</v>
      </c>
      <c r="B1" s="228"/>
      <c r="C1" s="228"/>
      <c r="D1" s="228"/>
      <c r="E1" s="228"/>
      <c r="F1" s="228"/>
      <c r="G1" s="228"/>
    </row>
    <row r="2" spans="1:7" ht="33.75">
      <c r="A2" s="135" t="s">
        <v>71</v>
      </c>
      <c r="B2" s="136" t="s">
        <v>72</v>
      </c>
      <c r="C2" s="137" t="s">
        <v>73</v>
      </c>
      <c r="D2" s="136" t="s">
        <v>74</v>
      </c>
      <c r="E2" s="138" t="s">
        <v>75</v>
      </c>
      <c r="F2" s="136" t="s">
        <v>76</v>
      </c>
      <c r="G2" s="139" t="s">
        <v>77</v>
      </c>
    </row>
    <row r="3" spans="1:7" ht="15">
      <c r="A3" s="140" t="s">
        <v>78</v>
      </c>
      <c r="B3" s="141">
        <v>262</v>
      </c>
      <c r="C3" s="141">
        <v>5</v>
      </c>
      <c r="D3" s="141">
        <v>33</v>
      </c>
      <c r="E3" s="142">
        <v>6</v>
      </c>
      <c r="F3" s="141">
        <v>35</v>
      </c>
      <c r="G3" s="143">
        <f>(D3*100)/B3</f>
        <v>12.595419847328245</v>
      </c>
    </row>
    <row r="4" spans="1:7" ht="15">
      <c r="A4" s="140" t="s">
        <v>79</v>
      </c>
      <c r="B4" s="141">
        <v>178</v>
      </c>
      <c r="C4" s="144"/>
      <c r="D4" s="141">
        <v>49</v>
      </c>
      <c r="E4" s="142">
        <v>6</v>
      </c>
      <c r="F4" s="141">
        <v>16</v>
      </c>
      <c r="G4" s="143">
        <f aca="true" t="shared" si="0" ref="G4:G56">(D4*100)/B4</f>
        <v>27.528089887640448</v>
      </c>
    </row>
    <row r="5" spans="1:7" ht="15">
      <c r="A5" s="140" t="s">
        <v>80</v>
      </c>
      <c r="B5" s="141">
        <v>406</v>
      </c>
      <c r="C5" s="141">
        <v>19</v>
      </c>
      <c r="D5" s="141">
        <v>87</v>
      </c>
      <c r="E5" s="142">
        <v>13</v>
      </c>
      <c r="F5" s="141">
        <v>86</v>
      </c>
      <c r="G5" s="143">
        <f t="shared" si="0"/>
        <v>21.428571428571427</v>
      </c>
    </row>
    <row r="6" spans="1:7" ht="15">
      <c r="A6" s="140" t="s">
        <v>81</v>
      </c>
      <c r="B6" s="141">
        <v>103</v>
      </c>
      <c r="C6" s="141">
        <v>1</v>
      </c>
      <c r="D6" s="141">
        <v>13</v>
      </c>
      <c r="E6" s="142">
        <v>2</v>
      </c>
      <c r="F6" s="141">
        <v>11</v>
      </c>
      <c r="G6" s="143">
        <f t="shared" si="0"/>
        <v>12.62135922330097</v>
      </c>
    </row>
    <row r="7" spans="1:7" ht="15">
      <c r="A7" s="140" t="s">
        <v>82</v>
      </c>
      <c r="B7" s="141">
        <v>754</v>
      </c>
      <c r="C7" s="141">
        <v>21</v>
      </c>
      <c r="D7" s="141">
        <v>157</v>
      </c>
      <c r="E7" s="142">
        <v>32</v>
      </c>
      <c r="F7" s="141">
        <v>101</v>
      </c>
      <c r="G7" s="143">
        <f t="shared" si="0"/>
        <v>20.822281167108752</v>
      </c>
    </row>
    <row r="8" spans="1:7" ht="15">
      <c r="A8" s="140" t="s">
        <v>83</v>
      </c>
      <c r="B8" s="141">
        <v>539</v>
      </c>
      <c r="C8" s="141">
        <v>10</v>
      </c>
      <c r="D8" s="141">
        <v>117</v>
      </c>
      <c r="E8" s="142">
        <v>20</v>
      </c>
      <c r="F8" s="141">
        <v>64</v>
      </c>
      <c r="G8" s="143">
        <f t="shared" si="0"/>
        <v>21.70686456400742</v>
      </c>
    </row>
    <row r="9" spans="1:7" ht="15">
      <c r="A9" s="140" t="s">
        <v>84</v>
      </c>
      <c r="B9" s="141">
        <v>262</v>
      </c>
      <c r="C9" s="141">
        <v>8</v>
      </c>
      <c r="D9" s="141">
        <v>43</v>
      </c>
      <c r="E9" s="142">
        <v>4</v>
      </c>
      <c r="F9" s="141">
        <v>49</v>
      </c>
      <c r="G9" s="143">
        <f t="shared" si="0"/>
        <v>16.412213740458014</v>
      </c>
    </row>
    <row r="10" spans="1:7" ht="15">
      <c r="A10" s="140" t="s">
        <v>85</v>
      </c>
      <c r="B10" s="141">
        <v>345</v>
      </c>
      <c r="C10" s="141">
        <v>6</v>
      </c>
      <c r="D10" s="141">
        <v>72</v>
      </c>
      <c r="E10" s="142">
        <v>14</v>
      </c>
      <c r="F10" s="141">
        <v>37</v>
      </c>
      <c r="G10" s="143">
        <f t="shared" si="0"/>
        <v>20.869565217391305</v>
      </c>
    </row>
    <row r="11" spans="1:7" ht="15">
      <c r="A11" s="140" t="s">
        <v>86</v>
      </c>
      <c r="B11" s="141">
        <v>132</v>
      </c>
      <c r="C11" s="141">
        <v>8</v>
      </c>
      <c r="D11" s="141">
        <v>26</v>
      </c>
      <c r="E11" s="142">
        <v>3</v>
      </c>
      <c r="F11" s="141">
        <v>27</v>
      </c>
      <c r="G11" s="143">
        <f t="shared" si="0"/>
        <v>19.696969696969695</v>
      </c>
    </row>
    <row r="12" spans="1:7" ht="15">
      <c r="A12" s="140" t="s">
        <v>87</v>
      </c>
      <c r="B12" s="141">
        <v>164</v>
      </c>
      <c r="C12" s="141">
        <v>6</v>
      </c>
      <c r="D12" s="141">
        <v>25</v>
      </c>
      <c r="E12" s="142">
        <v>1</v>
      </c>
      <c r="F12" s="141">
        <v>32</v>
      </c>
      <c r="G12" s="143">
        <f t="shared" si="0"/>
        <v>15.24390243902439</v>
      </c>
    </row>
    <row r="13" spans="1:7" ht="15">
      <c r="A13" s="140" t="s">
        <v>88</v>
      </c>
      <c r="B13" s="141">
        <v>143</v>
      </c>
      <c r="C13" s="141">
        <v>14</v>
      </c>
      <c r="D13" s="141">
        <v>31</v>
      </c>
      <c r="E13" s="142">
        <v>3</v>
      </c>
      <c r="F13" s="141">
        <v>35</v>
      </c>
      <c r="G13" s="143">
        <f t="shared" si="0"/>
        <v>21.678321678321677</v>
      </c>
    </row>
    <row r="14" spans="1:7" ht="15">
      <c r="A14" s="140" t="s">
        <v>89</v>
      </c>
      <c r="B14" s="141">
        <v>441</v>
      </c>
      <c r="C14" s="141">
        <v>11</v>
      </c>
      <c r="D14" s="141">
        <v>72</v>
      </c>
      <c r="E14" s="142">
        <v>6</v>
      </c>
      <c r="F14" s="141">
        <v>69</v>
      </c>
      <c r="G14" s="143">
        <f t="shared" si="0"/>
        <v>16.3265306122449</v>
      </c>
    </row>
    <row r="15" spans="1:7" ht="15">
      <c r="A15" s="140" t="s">
        <v>90</v>
      </c>
      <c r="B15" s="141">
        <v>177</v>
      </c>
      <c r="C15" s="141">
        <v>7</v>
      </c>
      <c r="D15" s="141">
        <v>27</v>
      </c>
      <c r="E15" s="142">
        <v>4</v>
      </c>
      <c r="F15" s="141">
        <v>34</v>
      </c>
      <c r="G15" s="143">
        <f t="shared" si="0"/>
        <v>15.254237288135593</v>
      </c>
    </row>
    <row r="16" spans="1:7" ht="15">
      <c r="A16" s="140" t="s">
        <v>91</v>
      </c>
      <c r="B16" s="141">
        <v>267</v>
      </c>
      <c r="C16" s="141">
        <v>8</v>
      </c>
      <c r="D16" s="141">
        <v>43</v>
      </c>
      <c r="E16" s="142">
        <v>11</v>
      </c>
      <c r="F16" s="141">
        <v>38</v>
      </c>
      <c r="G16" s="143">
        <f t="shared" si="0"/>
        <v>16.10486891385768</v>
      </c>
    </row>
    <row r="17" spans="1:7" ht="15">
      <c r="A17" s="140" t="s">
        <v>92</v>
      </c>
      <c r="B17" s="141">
        <v>290</v>
      </c>
      <c r="C17" s="141">
        <v>18</v>
      </c>
      <c r="D17" s="141">
        <v>48</v>
      </c>
      <c r="E17" s="142">
        <v>6</v>
      </c>
      <c r="F17" s="141">
        <v>63</v>
      </c>
      <c r="G17" s="143">
        <f t="shared" si="0"/>
        <v>16.551724137931036</v>
      </c>
    </row>
    <row r="18" spans="1:7" ht="15">
      <c r="A18" s="140" t="s">
        <v>93</v>
      </c>
      <c r="B18" s="141">
        <v>137</v>
      </c>
      <c r="C18" s="141">
        <v>3</v>
      </c>
      <c r="D18" s="141">
        <v>33</v>
      </c>
      <c r="E18" s="142">
        <v>7</v>
      </c>
      <c r="F18" s="141">
        <v>50</v>
      </c>
      <c r="G18" s="143">
        <f t="shared" si="0"/>
        <v>24.087591240875913</v>
      </c>
    </row>
    <row r="19" spans="1:7" ht="15">
      <c r="A19" s="140" t="s">
        <v>94</v>
      </c>
      <c r="B19" s="141">
        <v>117</v>
      </c>
      <c r="C19" s="141">
        <v>8</v>
      </c>
      <c r="D19" s="141">
        <v>33</v>
      </c>
      <c r="E19" s="142">
        <v>3</v>
      </c>
      <c r="F19" s="141">
        <v>52</v>
      </c>
      <c r="G19" s="143">
        <f t="shared" si="0"/>
        <v>28.205128205128204</v>
      </c>
    </row>
    <row r="20" spans="1:7" ht="15">
      <c r="A20" s="140" t="s">
        <v>95</v>
      </c>
      <c r="B20" s="141">
        <v>84</v>
      </c>
      <c r="C20" s="144"/>
      <c r="D20" s="141">
        <v>24</v>
      </c>
      <c r="E20" s="142">
        <v>3</v>
      </c>
      <c r="F20" s="145"/>
      <c r="G20" s="143">
        <f t="shared" si="0"/>
        <v>28.571428571428573</v>
      </c>
    </row>
    <row r="21" spans="1:7" ht="15">
      <c r="A21" s="140" t="s">
        <v>96</v>
      </c>
      <c r="B21" s="141">
        <v>328</v>
      </c>
      <c r="C21" s="141">
        <v>4</v>
      </c>
      <c r="D21" s="141">
        <v>54</v>
      </c>
      <c r="E21" s="142">
        <v>14</v>
      </c>
      <c r="F21" s="141">
        <v>31</v>
      </c>
      <c r="G21" s="143">
        <f t="shared" si="0"/>
        <v>16.463414634146343</v>
      </c>
    </row>
    <row r="22" spans="1:7" ht="15">
      <c r="A22" s="140" t="s">
        <v>97</v>
      </c>
      <c r="B22" s="141">
        <v>82</v>
      </c>
      <c r="C22" s="141">
        <v>4</v>
      </c>
      <c r="D22" s="141">
        <v>10</v>
      </c>
      <c r="E22" s="142">
        <v>1</v>
      </c>
      <c r="F22" s="141">
        <v>14</v>
      </c>
      <c r="G22" s="143">
        <f t="shared" si="0"/>
        <v>12.195121951219512</v>
      </c>
    </row>
    <row r="23" spans="1:7" ht="15">
      <c r="A23" s="140" t="s">
        <v>98</v>
      </c>
      <c r="B23" s="141">
        <v>240</v>
      </c>
      <c r="C23" s="141">
        <v>7</v>
      </c>
      <c r="D23" s="141">
        <v>49</v>
      </c>
      <c r="E23" s="142">
        <v>7</v>
      </c>
      <c r="F23" s="141">
        <v>43</v>
      </c>
      <c r="G23" s="143">
        <f t="shared" si="0"/>
        <v>20.416666666666668</v>
      </c>
    </row>
    <row r="24" spans="1:7" ht="15">
      <c r="A24" s="140" t="s">
        <v>99</v>
      </c>
      <c r="B24" s="141">
        <v>15</v>
      </c>
      <c r="C24" s="144"/>
      <c r="D24" s="144"/>
      <c r="E24" s="142"/>
      <c r="F24" s="145"/>
      <c r="G24" s="143">
        <f t="shared" si="0"/>
        <v>0</v>
      </c>
    </row>
    <row r="25" spans="1:7" ht="15">
      <c r="A25" s="140" t="s">
        <v>100</v>
      </c>
      <c r="B25" s="141">
        <v>540</v>
      </c>
      <c r="C25" s="141">
        <v>11</v>
      </c>
      <c r="D25" s="141">
        <v>84</v>
      </c>
      <c r="E25" s="142">
        <v>25</v>
      </c>
      <c r="F25" s="141">
        <v>78</v>
      </c>
      <c r="G25" s="143">
        <f t="shared" si="0"/>
        <v>15.555555555555555</v>
      </c>
    </row>
    <row r="26" spans="1:7" ht="15">
      <c r="A26" s="140" t="s">
        <v>101</v>
      </c>
      <c r="B26" s="141">
        <v>592</v>
      </c>
      <c r="C26" s="141">
        <v>13</v>
      </c>
      <c r="D26" s="141">
        <v>114</v>
      </c>
      <c r="E26" s="142">
        <v>21</v>
      </c>
      <c r="F26" s="141">
        <v>85</v>
      </c>
      <c r="G26" s="143">
        <f t="shared" si="0"/>
        <v>19.256756756756758</v>
      </c>
    </row>
    <row r="27" spans="1:7" ht="15">
      <c r="A27" s="140" t="s">
        <v>102</v>
      </c>
      <c r="B27" s="141">
        <v>146</v>
      </c>
      <c r="C27" s="141">
        <v>5</v>
      </c>
      <c r="D27" s="141">
        <v>26</v>
      </c>
      <c r="E27" s="142">
        <v>2</v>
      </c>
      <c r="F27" s="141">
        <v>26</v>
      </c>
      <c r="G27" s="143">
        <f t="shared" si="0"/>
        <v>17.80821917808219</v>
      </c>
    </row>
    <row r="28" spans="1:7" ht="15">
      <c r="A28" s="140" t="s">
        <v>103</v>
      </c>
      <c r="B28" s="141">
        <v>444</v>
      </c>
      <c r="C28" s="141">
        <v>61</v>
      </c>
      <c r="D28" s="141">
        <v>111</v>
      </c>
      <c r="E28" s="142">
        <v>15</v>
      </c>
      <c r="F28" s="141">
        <v>148</v>
      </c>
      <c r="G28" s="143">
        <f t="shared" si="0"/>
        <v>25</v>
      </c>
    </row>
    <row r="29" spans="1:7" ht="15">
      <c r="A29" s="140" t="s">
        <v>104</v>
      </c>
      <c r="B29" s="141">
        <v>190</v>
      </c>
      <c r="C29" s="141">
        <v>1</v>
      </c>
      <c r="D29" s="141">
        <v>37</v>
      </c>
      <c r="E29" s="142">
        <v>10</v>
      </c>
      <c r="F29" s="141">
        <v>25</v>
      </c>
      <c r="G29" s="143">
        <f t="shared" si="0"/>
        <v>19.473684210526315</v>
      </c>
    </row>
    <row r="30" spans="1:7" ht="15">
      <c r="A30" s="140" t="s">
        <v>105</v>
      </c>
      <c r="B30" s="141">
        <v>113</v>
      </c>
      <c r="C30" s="141">
        <v>4</v>
      </c>
      <c r="D30" s="141">
        <v>28</v>
      </c>
      <c r="E30" s="142">
        <v>4</v>
      </c>
      <c r="F30" s="141">
        <v>35</v>
      </c>
      <c r="G30" s="143">
        <f t="shared" si="0"/>
        <v>24.778761061946902</v>
      </c>
    </row>
    <row r="31" spans="1:7" ht="15">
      <c r="A31" s="140" t="s">
        <v>106</v>
      </c>
      <c r="B31" s="141">
        <v>92</v>
      </c>
      <c r="C31" s="141">
        <v>4</v>
      </c>
      <c r="D31" s="141">
        <v>12</v>
      </c>
      <c r="E31" s="142">
        <v>2</v>
      </c>
      <c r="F31" s="141">
        <v>24</v>
      </c>
      <c r="G31" s="143">
        <f t="shared" si="0"/>
        <v>13.043478260869565</v>
      </c>
    </row>
    <row r="32" spans="1:7" ht="15">
      <c r="A32" s="140" t="s">
        <v>107</v>
      </c>
      <c r="B32" s="141">
        <v>192</v>
      </c>
      <c r="C32" s="141">
        <v>14</v>
      </c>
      <c r="D32" s="141">
        <v>29</v>
      </c>
      <c r="E32" s="142">
        <v>6</v>
      </c>
      <c r="F32" s="141">
        <v>41</v>
      </c>
      <c r="G32" s="143">
        <f t="shared" si="0"/>
        <v>15.104166666666666</v>
      </c>
    </row>
    <row r="33" spans="1:7" ht="15">
      <c r="A33" s="140" t="s">
        <v>108</v>
      </c>
      <c r="B33" s="141">
        <v>396</v>
      </c>
      <c r="C33" s="141">
        <v>13</v>
      </c>
      <c r="D33" s="141">
        <v>85</v>
      </c>
      <c r="E33" s="142">
        <v>13</v>
      </c>
      <c r="F33" s="141">
        <v>56</v>
      </c>
      <c r="G33" s="143">
        <f t="shared" si="0"/>
        <v>21.464646464646464</v>
      </c>
    </row>
    <row r="34" spans="1:7" ht="15">
      <c r="A34" s="140" t="s">
        <v>109</v>
      </c>
      <c r="B34" s="141">
        <v>77</v>
      </c>
      <c r="C34" s="141">
        <v>4</v>
      </c>
      <c r="D34" s="141">
        <v>19</v>
      </c>
      <c r="E34" s="142">
        <v>4</v>
      </c>
      <c r="F34" s="141">
        <v>27</v>
      </c>
      <c r="G34" s="143">
        <f t="shared" si="0"/>
        <v>24.675324675324674</v>
      </c>
    </row>
    <row r="35" spans="1:7" ht="15">
      <c r="A35" s="140" t="s">
        <v>110</v>
      </c>
      <c r="B35" s="141">
        <v>138</v>
      </c>
      <c r="C35" s="141">
        <v>17</v>
      </c>
      <c r="D35" s="141">
        <v>25</v>
      </c>
      <c r="E35" s="142">
        <v>8</v>
      </c>
      <c r="F35" s="141">
        <v>27</v>
      </c>
      <c r="G35" s="143">
        <f t="shared" si="0"/>
        <v>18.115942028985508</v>
      </c>
    </row>
    <row r="36" spans="1:7" ht="15">
      <c r="A36" s="140" t="s">
        <v>111</v>
      </c>
      <c r="B36" s="141">
        <v>421</v>
      </c>
      <c r="C36" s="141">
        <v>11</v>
      </c>
      <c r="D36" s="141">
        <v>76</v>
      </c>
      <c r="E36" s="142">
        <v>14</v>
      </c>
      <c r="F36" s="141">
        <v>51</v>
      </c>
      <c r="G36" s="143">
        <f t="shared" si="0"/>
        <v>18.052256532066508</v>
      </c>
    </row>
    <row r="37" spans="1:7" ht="15">
      <c r="A37" s="140" t="s">
        <v>112</v>
      </c>
      <c r="B37" s="141">
        <v>193</v>
      </c>
      <c r="C37" s="141">
        <v>4</v>
      </c>
      <c r="D37" s="141">
        <v>35</v>
      </c>
      <c r="E37" s="142">
        <v>6</v>
      </c>
      <c r="F37" s="141">
        <v>25</v>
      </c>
      <c r="G37" s="143">
        <f t="shared" si="0"/>
        <v>18.134715025906736</v>
      </c>
    </row>
    <row r="38" spans="1:7" ht="15">
      <c r="A38" s="140" t="s">
        <v>113</v>
      </c>
      <c r="B38" s="141">
        <v>106</v>
      </c>
      <c r="C38" s="141">
        <v>3</v>
      </c>
      <c r="D38" s="141">
        <v>11</v>
      </c>
      <c r="E38" s="142">
        <v>1</v>
      </c>
      <c r="F38" s="141">
        <v>12</v>
      </c>
      <c r="G38" s="143">
        <f t="shared" si="0"/>
        <v>10.377358490566039</v>
      </c>
    </row>
    <row r="39" spans="1:7" ht="15">
      <c r="A39" s="140" t="s">
        <v>114</v>
      </c>
      <c r="B39" s="141">
        <v>286</v>
      </c>
      <c r="C39" s="141">
        <v>19</v>
      </c>
      <c r="D39" s="141">
        <v>69</v>
      </c>
      <c r="E39" s="142">
        <v>13</v>
      </c>
      <c r="F39" s="141">
        <v>74</v>
      </c>
      <c r="G39" s="143">
        <f t="shared" si="0"/>
        <v>24.125874125874127</v>
      </c>
    </row>
    <row r="40" spans="1:7" ht="15">
      <c r="A40" s="140" t="s">
        <v>115</v>
      </c>
      <c r="B40" s="141">
        <v>153</v>
      </c>
      <c r="C40" s="141">
        <v>4</v>
      </c>
      <c r="D40" s="141">
        <v>38</v>
      </c>
      <c r="E40" s="142">
        <v>6</v>
      </c>
      <c r="F40" s="141">
        <v>36</v>
      </c>
      <c r="G40" s="143">
        <f t="shared" si="0"/>
        <v>24.836601307189543</v>
      </c>
    </row>
    <row r="41" spans="1:7" ht="15">
      <c r="A41" s="140" t="s">
        <v>116</v>
      </c>
      <c r="B41" s="141">
        <v>277</v>
      </c>
      <c r="C41" s="141">
        <v>2</v>
      </c>
      <c r="D41" s="141">
        <v>56</v>
      </c>
      <c r="E41" s="142">
        <v>11</v>
      </c>
      <c r="F41" s="141">
        <v>52</v>
      </c>
      <c r="G41" s="143">
        <f t="shared" si="0"/>
        <v>20.216606498194945</v>
      </c>
    </row>
    <row r="42" spans="1:7" ht="15">
      <c r="A42" s="140" t="s">
        <v>117</v>
      </c>
      <c r="B42" s="141">
        <v>997</v>
      </c>
      <c r="C42" s="141">
        <v>24</v>
      </c>
      <c r="D42" s="141">
        <v>168</v>
      </c>
      <c r="E42" s="142">
        <v>34</v>
      </c>
      <c r="F42" s="141">
        <v>100</v>
      </c>
      <c r="G42" s="143">
        <f t="shared" si="0"/>
        <v>16.850551654964896</v>
      </c>
    </row>
    <row r="43" spans="1:7" ht="15">
      <c r="A43" s="140" t="s">
        <v>118</v>
      </c>
      <c r="B43" s="141">
        <v>236</v>
      </c>
      <c r="C43" s="141">
        <v>9</v>
      </c>
      <c r="D43" s="141">
        <v>52</v>
      </c>
      <c r="E43" s="142">
        <v>13</v>
      </c>
      <c r="F43" s="141">
        <v>42</v>
      </c>
      <c r="G43" s="143">
        <f t="shared" si="0"/>
        <v>22.033898305084747</v>
      </c>
    </row>
    <row r="44" spans="1:7" ht="15">
      <c r="A44" s="140" t="s">
        <v>119</v>
      </c>
      <c r="B44" s="141">
        <v>65</v>
      </c>
      <c r="C44" s="141">
        <v>4</v>
      </c>
      <c r="D44" s="141">
        <v>14</v>
      </c>
      <c r="E44" s="142">
        <v>1</v>
      </c>
      <c r="F44" s="141">
        <v>17</v>
      </c>
      <c r="G44" s="143">
        <f t="shared" si="0"/>
        <v>21.53846153846154</v>
      </c>
    </row>
    <row r="45" spans="1:7" ht="15">
      <c r="A45" s="140" t="s">
        <v>120</v>
      </c>
      <c r="B45" s="141">
        <v>464</v>
      </c>
      <c r="C45" s="141">
        <v>15</v>
      </c>
      <c r="D45" s="141">
        <v>100</v>
      </c>
      <c r="E45" s="142">
        <v>22</v>
      </c>
      <c r="F45" s="141">
        <v>79</v>
      </c>
      <c r="G45" s="143">
        <f t="shared" si="0"/>
        <v>21.551724137931036</v>
      </c>
    </row>
    <row r="46" spans="1:7" ht="15">
      <c r="A46" s="140" t="s">
        <v>121</v>
      </c>
      <c r="B46" s="141">
        <v>214</v>
      </c>
      <c r="C46" s="141">
        <v>6</v>
      </c>
      <c r="D46" s="141">
        <v>49</v>
      </c>
      <c r="E46" s="142">
        <v>12</v>
      </c>
      <c r="F46" s="141">
        <v>36</v>
      </c>
      <c r="G46" s="143">
        <f t="shared" si="0"/>
        <v>22.897196261682243</v>
      </c>
    </row>
    <row r="47" spans="1:7" ht="15">
      <c r="A47" s="140" t="s">
        <v>122</v>
      </c>
      <c r="B47" s="141">
        <v>163</v>
      </c>
      <c r="C47" s="141">
        <v>3</v>
      </c>
      <c r="D47" s="141">
        <v>33</v>
      </c>
      <c r="E47" s="142">
        <v>6</v>
      </c>
      <c r="F47" s="141">
        <v>23</v>
      </c>
      <c r="G47" s="143">
        <f t="shared" si="0"/>
        <v>20.245398773006134</v>
      </c>
    </row>
    <row r="48" spans="1:7" ht="15">
      <c r="A48" s="140" t="s">
        <v>123</v>
      </c>
      <c r="B48" s="141">
        <v>465</v>
      </c>
      <c r="C48" s="141">
        <v>30</v>
      </c>
      <c r="D48" s="141">
        <v>73</v>
      </c>
      <c r="E48" s="142">
        <v>7</v>
      </c>
      <c r="F48" s="141">
        <v>144</v>
      </c>
      <c r="G48" s="143">
        <f t="shared" si="0"/>
        <v>15.698924731182796</v>
      </c>
    </row>
    <row r="49" spans="1:7" ht="15">
      <c r="A49" s="140" t="s">
        <v>124</v>
      </c>
      <c r="B49" s="141">
        <v>138</v>
      </c>
      <c r="C49" s="141">
        <v>4</v>
      </c>
      <c r="D49" s="141">
        <v>28</v>
      </c>
      <c r="E49" s="142">
        <v>3</v>
      </c>
      <c r="F49" s="141">
        <v>16</v>
      </c>
      <c r="G49" s="143">
        <f t="shared" si="0"/>
        <v>20.28985507246377</v>
      </c>
    </row>
    <row r="50" spans="1:7" ht="15">
      <c r="A50" s="140" t="s">
        <v>125</v>
      </c>
      <c r="B50" s="141">
        <v>166</v>
      </c>
      <c r="C50" s="141">
        <v>5</v>
      </c>
      <c r="D50" s="146">
        <v>32</v>
      </c>
      <c r="E50" s="142">
        <v>4</v>
      </c>
      <c r="F50" s="141">
        <v>29</v>
      </c>
      <c r="G50" s="143">
        <f t="shared" si="0"/>
        <v>19.27710843373494</v>
      </c>
    </row>
    <row r="51" spans="1:7" ht="15">
      <c r="A51" s="140" t="s">
        <v>126</v>
      </c>
      <c r="B51" s="141">
        <v>159</v>
      </c>
      <c r="C51" s="141">
        <v>4</v>
      </c>
      <c r="D51" s="141">
        <v>32</v>
      </c>
      <c r="E51" s="142">
        <v>5</v>
      </c>
      <c r="F51" s="141">
        <v>20</v>
      </c>
      <c r="G51" s="143">
        <f t="shared" si="0"/>
        <v>20.12578616352201</v>
      </c>
    </row>
    <row r="52" spans="1:7" ht="15">
      <c r="A52" s="140" t="s">
        <v>127</v>
      </c>
      <c r="B52" s="141">
        <v>221</v>
      </c>
      <c r="C52" s="141">
        <v>16</v>
      </c>
      <c r="D52" s="141">
        <v>39</v>
      </c>
      <c r="E52" s="142">
        <v>7</v>
      </c>
      <c r="F52" s="141">
        <v>59</v>
      </c>
      <c r="G52" s="143">
        <f t="shared" si="0"/>
        <v>17.647058823529413</v>
      </c>
    </row>
    <row r="53" spans="1:7" ht="15">
      <c r="A53" s="140" t="s">
        <v>128</v>
      </c>
      <c r="B53" s="141">
        <v>664</v>
      </c>
      <c r="C53" s="141">
        <v>69</v>
      </c>
      <c r="D53" s="141">
        <v>116</v>
      </c>
      <c r="E53" s="142">
        <v>16</v>
      </c>
      <c r="F53" s="141">
        <v>296</v>
      </c>
      <c r="G53" s="143">
        <f t="shared" si="0"/>
        <v>17.46987951807229</v>
      </c>
    </row>
    <row r="54" spans="1:7" ht="15">
      <c r="A54" s="140" t="s">
        <v>129</v>
      </c>
      <c r="B54" s="141">
        <v>606</v>
      </c>
      <c r="C54" s="141">
        <v>37</v>
      </c>
      <c r="D54" s="141">
        <v>118</v>
      </c>
      <c r="E54" s="142">
        <v>8</v>
      </c>
      <c r="F54" s="141">
        <v>121</v>
      </c>
      <c r="G54" s="143">
        <f t="shared" si="0"/>
        <v>19.471947194719473</v>
      </c>
    </row>
    <row r="55" spans="1:7" ht="15">
      <c r="A55" s="140" t="s">
        <v>130</v>
      </c>
      <c r="B55" s="141">
        <v>219</v>
      </c>
      <c r="C55" s="141">
        <v>9</v>
      </c>
      <c r="D55" s="141">
        <v>44</v>
      </c>
      <c r="E55" s="142">
        <v>6</v>
      </c>
      <c r="F55" s="141">
        <v>57</v>
      </c>
      <c r="G55" s="143">
        <f t="shared" si="0"/>
        <v>20.091324200913242</v>
      </c>
    </row>
    <row r="56" spans="1:7" ht="15.75" thickBot="1">
      <c r="A56" s="147" t="s">
        <v>131</v>
      </c>
      <c r="B56" s="148">
        <v>379</v>
      </c>
      <c r="C56" s="148">
        <v>4</v>
      </c>
      <c r="D56" s="148">
        <v>71</v>
      </c>
      <c r="E56" s="149">
        <v>11</v>
      </c>
      <c r="F56" s="148">
        <v>34</v>
      </c>
      <c r="G56" s="143">
        <f t="shared" si="0"/>
        <v>18.733509234828496</v>
      </c>
    </row>
    <row r="57" spans="1:7" ht="16.5" thickBot="1" thickTop="1">
      <c r="A57" s="150" t="s">
        <v>28</v>
      </c>
      <c r="B57" s="151">
        <f>SUM(B3:B56)</f>
        <v>14978</v>
      </c>
      <c r="C57" s="151">
        <f>SUM(C3:C56)</f>
        <v>597</v>
      </c>
      <c r="D57" s="151">
        <f>SUM(D3:D56)</f>
        <v>2870</v>
      </c>
      <c r="E57" s="152">
        <f>SUM(E3:E56)</f>
        <v>482</v>
      </c>
      <c r="F57" s="151">
        <f>SUM(F3:F56)</f>
        <v>2782</v>
      </c>
      <c r="G57" s="153">
        <f>(D57*100)/B57</f>
        <v>19.161436773935105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2015-09-21T12:03:59Z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