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<sst xmlns="http://schemas.openxmlformats.org/spreadsheetml/2006/main" count="208" uniqueCount="152">
  <si>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</si>
  <si>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</si>
  <si>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</si>
  <si>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</si>
  <si>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</si>
  <si>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</si>
  <si>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</si>
  <si>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</si>
  <si>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</si>
  <si>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</si>
  <si>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</si>
  <si>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</si>
  <si>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</si>
  <si>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</si>
  <si>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</si>
  <si>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</si>
  <si>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</si>
  <si>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</si>
  <si>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</si>
  <si>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</si>
  <si>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</si>
  <si>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</si>
  <si>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</si>
  <si>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</si>
  <si>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</si>
  <si>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</si>
  <si>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</si>
  <si>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</si>
  <si>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</si>
  <si>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</si>
  <si>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</si>
  <si>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</si>
  <si>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</si>
  <si>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</si>
  <si>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</si>
  <si>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</si>
  <si>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</si>
  <si>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</si>
  <si>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</si>
  <si>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</si>
  <si>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</si>
  <si>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</si>
  <si>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</si>
  <si>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</si>
  <si>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</si>
  <si>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</si>
  <si>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</si>
  <si>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</si>
  <si>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</si>
  <si>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</si>
  <si>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</si>
  <si>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</si>
  <si>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</si>
  <si>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</si>
  <si>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</si>
  <si>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</si>
  <si>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</si>
  <si>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</si>
  <si>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</si>
  <si>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</si>
  <si>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</si>
  <si>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</si>
  <si>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</si>
  <si>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</si>
  <si>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</si>
  <si>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</si>
  <si>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</si>
  <si>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</si>
  <si>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</si>
  <si>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</si>
  <si>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</si>
  <si>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</si>
  <si>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</si>
  <si>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</si>
  <si>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</si>
  <si>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</si>
  <si>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Dati estrapolati da "Business Objects":</t>
  </si>
  <si>
    <t>Prenotazioni totali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</si>
  <si>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</si>
  <si>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</si>
  <si>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</si>
  <si>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</si>
  <si>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</si>
  <si>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</si>
  <si>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</si>
  <si>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</si>
  <si>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</si>
  <si>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</si>
  <si>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</si>
  <si>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Puccini</t>
  </si>
  <si>
    <t>Accreditati</t>
  </si>
  <si>
    <t>Privati Accreditati</t>
  </si>
  <si>
    <t>AAS1 Dipartimenti</t>
  </si>
  <si>
    <t>MARZO 2015</t>
  </si>
  <si>
    <t>Periodo di analisi:01/03/2015 - 31/03/2015</t>
  </si>
  <si>
    <t>Intervallo di analisi: 01/03/2015 - 31/03/2015 - ESCLUSE PRENOTAZIONI PER CENTRI PRELIEVI</t>
  </si>
  <si>
    <t>marzo 2015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</si>
  <si>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</si>
  <si>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</si>
  <si>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</si>
  <si>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</si>
  <si>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</si>
  <si>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</si>
  <si>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</si>
  <si>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</si>
  <si>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</si>
  <si>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</si>
  <si>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</si>
  <si>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</si>
  <si>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</si>
  <si>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</si>
  <si>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</si>
  <si>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</si>
  <si>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</si>
  <si>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</si>
  <si>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</si>
  <si>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</si>
  <si>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</si>
  <si>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</si>
  <si>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</si>
  <si>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</si>
  <si>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</si>
  <si>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</si>
  <si>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</si>
  <si>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</si>
  <si>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</si>
  <si>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</si>
  <si>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</si>
  <si>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</si>
  <si>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</si>
  <si>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</si>
  <si>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</si>
  <si>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</si>
  <si>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</si>
  <si>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</si>
  <si>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</si>
  <si>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</si>
  <si>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</si>
  <si>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>REDENTORE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</si>
  <si>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</si>
  <si>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</si>
  <si>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</si>
  <si>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</si>
  <si>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</si>
  <si>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</si>
  <si>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</si>
  <si>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</si>
  <si>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</si>
  <si>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</si>
  <si>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</si>
  <si>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</si>
  <si>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Estrapolazione ed elaborazione effettuata da: Federica Pizzin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</si>
</sst>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double"/>
    </border>
    <border>
      <left style="thin"/>
      <right style="thin"/>
      <top style="double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>
        <color indexed="22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0" fontId="23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0" fillId="5" borderId="4" applyNumberFormat="0" applyFont="0" applyAlignment="0" applyProtection="0"/>
    <xf numFmtId="0" fontId="26" fillId="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15" borderId="13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11" fillId="15" borderId="15" xfId="0" applyFont="1" applyFill="1" applyBorder="1" applyAlignment="1">
      <alignment horizontal="left"/>
    </xf>
    <xf numFmtId="0" fontId="11" fillId="15" borderId="16" xfId="0" applyFont="1" applyFill="1" applyBorder="1" applyAlignment="1">
      <alignment horizontal="left"/>
    </xf>
    <xf numFmtId="0" fontId="11" fillId="15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12" fillId="0" borderId="0" xfId="36" applyFont="1" applyAlignment="1" applyProtection="1">
      <alignment/>
      <protection/>
    </xf>
    <xf numFmtId="0" fontId="12" fillId="0" borderId="18" xfId="36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4" borderId="29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8" fillId="4" borderId="34" xfId="0" applyNumberFormat="1" applyFont="1" applyFill="1" applyBorder="1" applyAlignment="1">
      <alignment horizontal="right"/>
    </xf>
    <xf numFmtId="0" fontId="11" fillId="15" borderId="13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0" fillId="15" borderId="14" xfId="0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4" borderId="0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18" borderId="40" xfId="0" applyFont="1" applyFill="1" applyBorder="1" applyAlignment="1">
      <alignment vertical="center" wrapText="1"/>
    </xf>
    <xf numFmtId="3" fontId="4" fillId="18" borderId="41" xfId="0" applyNumberFormat="1" applyFont="1" applyFill="1" applyBorder="1" applyAlignment="1">
      <alignment horizontal="center" textRotation="90" wrapText="1"/>
    </xf>
    <xf numFmtId="3" fontId="4" fillId="18" borderId="10" xfId="0" applyNumberFormat="1" applyFont="1" applyFill="1" applyBorder="1" applyAlignment="1">
      <alignment horizontal="center" textRotation="90" wrapText="1"/>
    </xf>
    <xf numFmtId="0" fontId="4" fillId="18" borderId="10" xfId="0" applyFont="1" applyFill="1" applyBorder="1" applyAlignment="1">
      <alignment horizontal="center" textRotation="90" wrapText="1"/>
    </xf>
    <xf numFmtId="0" fontId="4" fillId="18" borderId="42" xfId="0" applyFont="1" applyFill="1" applyBorder="1" applyAlignment="1">
      <alignment horizontal="center" textRotation="90" wrapText="1"/>
    </xf>
    <xf numFmtId="0" fontId="4" fillId="18" borderId="43" xfId="0" applyFont="1" applyFill="1" applyBorder="1" applyAlignment="1">
      <alignment horizontal="center" textRotation="90" wrapText="1"/>
    </xf>
    <xf numFmtId="0" fontId="17" fillId="10" borderId="40" xfId="0" applyFont="1" applyFill="1" applyBorder="1" applyAlignment="1">
      <alignment vertical="center" wrapText="1"/>
    </xf>
    <xf numFmtId="3" fontId="4" fillId="10" borderId="41" xfId="0" applyNumberFormat="1" applyFont="1" applyFill="1" applyBorder="1" applyAlignment="1">
      <alignment horizontal="center" textRotation="90" wrapText="1"/>
    </xf>
    <xf numFmtId="3" fontId="4" fillId="10" borderId="10" xfId="0" applyNumberFormat="1" applyFont="1" applyFill="1" applyBorder="1" applyAlignment="1">
      <alignment horizontal="center" textRotation="90" wrapText="1"/>
    </xf>
    <xf numFmtId="0" fontId="4" fillId="10" borderId="10" xfId="0" applyFont="1" applyFill="1" applyBorder="1" applyAlignment="1">
      <alignment horizontal="center" textRotation="90" wrapText="1"/>
    </xf>
    <xf numFmtId="0" fontId="4" fillId="10" borderId="42" xfId="0" applyFont="1" applyFill="1" applyBorder="1" applyAlignment="1">
      <alignment horizontal="center" textRotation="90" wrapText="1"/>
    </xf>
    <xf numFmtId="0" fontId="4" fillId="10" borderId="43" xfId="0" applyFont="1" applyFill="1" applyBorder="1" applyAlignment="1">
      <alignment horizontal="center" textRotation="90" wrapText="1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4" borderId="44" xfId="0" applyNumberFormat="1" applyFont="1" applyFill="1" applyBorder="1" applyAlignment="1">
      <alignment horizontal="right"/>
    </xf>
    <xf numFmtId="3" fontId="0" fillId="4" borderId="45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/>
    </xf>
    <xf numFmtId="3" fontId="0" fillId="4" borderId="35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4" fillId="0" borderId="49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/>
    </xf>
    <xf numFmtId="3" fontId="0" fillId="4" borderId="55" xfId="0" applyNumberFormat="1" applyFont="1" applyFill="1" applyBorder="1" applyAlignment="1">
      <alignment horizontal="right"/>
    </xf>
    <xf numFmtId="3" fontId="0" fillId="4" borderId="56" xfId="0" applyNumberFormat="1" applyFont="1" applyFill="1" applyBorder="1" applyAlignment="1">
      <alignment horizontal="right"/>
    </xf>
    <xf numFmtId="3" fontId="14" fillId="0" borderId="57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 horizontal="right"/>
    </xf>
    <xf numFmtId="0" fontId="8" fillId="0" borderId="48" xfId="0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textRotation="90" wrapText="1"/>
    </xf>
    <xf numFmtId="0" fontId="4" fillId="10" borderId="1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8" fillId="5" borderId="59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6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 quotePrefix="1">
      <alignment/>
    </xf>
    <xf numFmtId="3" fontId="5" fillId="0" borderId="20" xfId="0" applyNumberFormat="1" applyFont="1" applyFill="1" applyBorder="1" applyAlignment="1" quotePrefix="1">
      <alignment horizontal="right"/>
    </xf>
    <xf numFmtId="3" fontId="5" fillId="0" borderId="6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9" xfId="0" applyNumberFormat="1" applyFont="1" applyFill="1" applyBorder="1" applyAlignment="1">
      <alignment/>
    </xf>
    <xf numFmtId="0" fontId="8" fillId="5" borderId="64" xfId="0" applyFont="1" applyFill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right"/>
    </xf>
    <xf numFmtId="0" fontId="13" fillId="14" borderId="66" xfId="0" applyFont="1" applyFill="1" applyBorder="1" applyAlignment="1">
      <alignment horizontal="center" vertical="center" wrapText="1"/>
    </xf>
    <xf numFmtId="0" fontId="13" fillId="14" borderId="67" xfId="0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0" fontId="13" fillId="14" borderId="72" xfId="0" applyFont="1" applyFill="1" applyBorder="1" applyAlignment="1">
      <alignment horizontal="center" vertical="center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 horizontal="right"/>
    </xf>
    <xf numFmtId="3" fontId="14" fillId="0" borderId="76" xfId="0" applyNumberFormat="1" applyFont="1" applyBorder="1" applyAlignment="1">
      <alignment horizontal="right"/>
    </xf>
    <xf numFmtId="3" fontId="0" fillId="0" borderId="77" xfId="0" applyNumberFormat="1" applyBorder="1" applyAlignment="1">
      <alignment/>
    </xf>
    <xf numFmtId="3" fontId="14" fillId="0" borderId="78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14" fillId="0" borderId="74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13" fillId="9" borderId="66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14" borderId="49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4" borderId="80" xfId="0" applyNumberFormat="1" applyFont="1" applyFill="1" applyBorder="1" applyAlignment="1">
      <alignment/>
    </xf>
    <xf numFmtId="3" fontId="0" fillId="0" borderId="81" xfId="0" applyNumberFormat="1" applyFont="1" applyBorder="1" applyAlignment="1">
      <alignment horizontal="right"/>
    </xf>
    <xf numFmtId="0" fontId="2" fillId="0" borderId="18" xfId="36" applyFill="1" applyBorder="1" applyAlignment="1" applyProtection="1">
      <alignment/>
      <protection/>
    </xf>
    <xf numFmtId="0" fontId="6" fillId="15" borderId="82" xfId="0" applyFont="1" applyFill="1" applyBorder="1" applyAlignment="1">
      <alignment vertical="center"/>
    </xf>
    <xf numFmtId="0" fontId="4" fillId="15" borderId="83" xfId="0" applyFont="1" applyFill="1" applyBorder="1" applyAlignment="1">
      <alignment horizontal="center" vertical="center" wrapText="1"/>
    </xf>
    <xf numFmtId="0" fontId="4" fillId="15" borderId="83" xfId="0" applyFont="1" applyFill="1" applyBorder="1" applyAlignment="1">
      <alignment vertical="center"/>
    </xf>
    <xf numFmtId="0" fontId="4" fillId="3" borderId="83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3" borderId="19" xfId="0" applyNumberFormat="1" applyFont="1" applyFill="1" applyBorder="1" applyAlignment="1">
      <alignment horizontal="center"/>
    </xf>
    <xf numFmtId="2" fontId="0" fillId="0" borderId="85" xfId="0" applyNumberFormat="1" applyFont="1" applyFill="1" applyBorder="1" applyAlignment="1">
      <alignment horizontal="center"/>
    </xf>
    <xf numFmtId="0" fontId="8" fillId="0" borderId="86" xfId="0" applyFont="1" applyBorder="1" applyAlignment="1">
      <alignment vertical="center"/>
    </xf>
    <xf numFmtId="3" fontId="8" fillId="0" borderId="87" xfId="0" applyNumberFormat="1" applyFont="1" applyFill="1" applyBorder="1" applyAlignment="1">
      <alignment horizontal="center" vertical="center"/>
    </xf>
    <xf numFmtId="3" fontId="8" fillId="3" borderId="87" xfId="0" applyNumberFormat="1" applyFont="1" applyFill="1" applyBorder="1" applyAlignment="1">
      <alignment horizontal="center" vertical="center"/>
    </xf>
    <xf numFmtId="2" fontId="8" fillId="0" borderId="88" xfId="0" applyNumberFormat="1" applyFont="1" applyFill="1" applyBorder="1" applyAlignment="1">
      <alignment horizontal="center" vertical="center"/>
    </xf>
    <xf numFmtId="3" fontId="14" fillId="0" borderId="89" xfId="0" applyNumberFormat="1" applyFont="1" applyBorder="1" applyAlignment="1">
      <alignment/>
    </xf>
    <xf numFmtId="3" fontId="14" fillId="0" borderId="90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0" fillId="9" borderId="19" xfId="0" applyNumberFormat="1" applyFont="1" applyFill="1" applyBorder="1" applyAlignment="1">
      <alignment horizontal="center"/>
    </xf>
    <xf numFmtId="3" fontId="0" fillId="0" borderId="91" xfId="0" applyNumberFormat="1" applyFont="1" applyBorder="1" applyAlignment="1">
      <alignment horizontal="right"/>
    </xf>
    <xf numFmtId="3" fontId="14" fillId="0" borderId="92" xfId="0" applyNumberFormat="1" applyFont="1" applyBorder="1" applyAlignment="1">
      <alignment/>
    </xf>
    <xf numFmtId="3" fontId="0" fillId="0" borderId="93" xfId="0" applyNumberFormat="1" applyFont="1" applyBorder="1" applyAlignment="1">
      <alignment horizontal="right"/>
    </xf>
    <xf numFmtId="3" fontId="14" fillId="0" borderId="94" xfId="0" applyNumberFormat="1" applyFont="1" applyBorder="1" applyAlignment="1">
      <alignment/>
    </xf>
    <xf numFmtId="4" fontId="5" fillId="0" borderId="95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9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98" xfId="0" applyNumberFormat="1" applyFont="1" applyFill="1" applyBorder="1" applyAlignment="1">
      <alignment/>
    </xf>
    <xf numFmtId="0" fontId="4" fillId="15" borderId="9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 wrapText="1"/>
    </xf>
    <xf numFmtId="0" fontId="11" fillId="15" borderId="0" xfId="0" applyFont="1" applyFill="1" applyBorder="1" applyAlignment="1">
      <alignment horizontal="left"/>
    </xf>
    <xf numFmtId="0" fontId="11" fillId="15" borderId="14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15" borderId="13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11" fillId="15" borderId="14" xfId="0" applyFont="1" applyFill="1" applyBorder="1" applyAlignment="1">
      <alignment horizontal="center"/>
    </xf>
    <xf numFmtId="0" fontId="8" fillId="5" borderId="6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15" borderId="40" xfId="0" applyFont="1" applyFill="1" applyBorder="1" applyAlignment="1">
      <alignment horizontal="center"/>
    </xf>
    <xf numFmtId="0" fontId="7" fillId="15" borderId="101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49" fontId="15" fillId="15" borderId="13" xfId="0" applyNumberFormat="1" applyFont="1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center"/>
    </xf>
    <xf numFmtId="49" fontId="15" fillId="15" borderId="14" xfId="0" applyNumberFormat="1" applyFont="1" applyFill="1" applyBorder="1" applyAlignment="1">
      <alignment horizontal="center"/>
    </xf>
    <xf numFmtId="0" fontId="7" fillId="15" borderId="13" xfId="0" applyFont="1" applyFill="1" applyBorder="1" applyAlignment="1">
      <alignment horizontal="left"/>
    </xf>
    <xf numFmtId="0" fontId="7" fillId="15" borderId="0" xfId="0" applyFont="1" applyFill="1" applyBorder="1" applyAlignment="1">
      <alignment horizontal="left"/>
    </xf>
    <xf numFmtId="0" fontId="7" fillId="15" borderId="14" xfId="0" applyFont="1" applyFill="1" applyBorder="1" applyAlignment="1">
      <alignment horizontal="left"/>
    </xf>
    <xf numFmtId="0" fontId="15" fillId="15" borderId="13" xfId="0" applyFont="1" applyFill="1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5" fillId="15" borderId="14" xfId="0" applyFont="1" applyFill="1" applyBorder="1" applyAlignment="1">
      <alignment horizontal="center"/>
    </xf>
    <xf numFmtId="0" fontId="16" fillId="15" borderId="13" xfId="0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0" fontId="16" fillId="15" borderId="14" xfId="0" applyFont="1" applyFill="1" applyBorder="1" applyAlignment="1">
      <alignment horizontal="center"/>
    </xf>
    <xf numFmtId="0" fontId="11" fillId="15" borderId="13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left"/>
    </xf>
    <xf numFmtId="0" fontId="8" fillId="14" borderId="60" xfId="0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/>
    </xf>
    <xf numFmtId="0" fontId="8" fillId="4" borderId="102" xfId="0" applyFont="1" applyFill="1" applyBorder="1" applyAlignment="1">
      <alignment horizontal="center" vertical="center"/>
    </xf>
    <xf numFmtId="0" fontId="8" fillId="4" borderId="103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center"/>
    </xf>
    <xf numFmtId="0" fontId="8" fillId="5" borderId="103" xfId="0" applyFont="1" applyFill="1" applyBorder="1" applyAlignment="1">
      <alignment horizontal="center" vertical="center"/>
    </xf>
    <xf numFmtId="0" fontId="8" fillId="5" borderId="104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8" fillId="5" borderId="102" xfId="0" applyFont="1" applyFill="1" applyBorder="1" applyAlignment="1">
      <alignment horizontal="center" vertical="center"/>
    </xf>
    <xf numFmtId="0" fontId="13" fillId="14" borderId="66" xfId="0" applyFont="1" applyFill="1" applyBorder="1" applyAlignment="1">
      <alignment horizontal="center" vertical="center" wrapText="1"/>
    </xf>
    <xf numFmtId="0" fontId="13" fillId="14" borderId="49" xfId="0" applyFont="1" applyFill="1" applyBorder="1" applyAlignment="1">
      <alignment horizontal="center" vertical="center" wrapText="1"/>
    </xf>
    <xf numFmtId="0" fontId="13" fillId="14" borderId="72" xfId="0" applyFont="1" applyFill="1" applyBorder="1" applyAlignment="1">
      <alignment horizontal="center" vertical="center"/>
    </xf>
    <xf numFmtId="0" fontId="13" fillId="14" borderId="105" xfId="0" applyFont="1" applyFill="1" applyBorder="1" applyAlignment="1">
      <alignment horizontal="center" vertical="center"/>
    </xf>
    <xf numFmtId="0" fontId="13" fillId="14" borderId="106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9" borderId="60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13" fillId="9" borderId="106" xfId="0" applyFont="1" applyFill="1" applyBorder="1" applyAlignment="1">
      <alignment horizontal="center" vertical="center"/>
    </xf>
    <xf numFmtId="0" fontId="13" fillId="9" borderId="107" xfId="0" applyFont="1" applyFill="1" applyBorder="1" applyAlignment="1">
      <alignment horizontal="center" vertical="center"/>
    </xf>
    <xf numFmtId="0" fontId="13" fillId="9" borderId="66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9" borderId="72" xfId="0" applyFont="1" applyFill="1" applyBorder="1" applyAlignment="1">
      <alignment horizontal="center" vertical="center"/>
    </xf>
    <xf numFmtId="0" fontId="13" fillId="9" borderId="105" xfId="0" applyFont="1" applyFill="1" applyBorder="1" applyAlignment="1">
      <alignment horizontal="center" vertical="center"/>
    </xf>
    <xf numFmtId="0" fontId="8" fillId="4" borderId="108" xfId="0" applyFont="1" applyFill="1" applyBorder="1" applyAlignment="1">
      <alignment horizontal="center" vertical="center"/>
    </xf>
    <xf numFmtId="0" fontId="8" fillId="4" borderId="109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zoomScalePageLayoutView="0" workbookViewId="0" topLeftCell="A1">
      <selection activeCell="A26" sqref="A26:Q26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s="5" customFormat="1" ht="18">
      <c r="A2" s="180" t="s">
        <v>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5" customFormat="1" ht="18">
      <c r="A3" s="180" t="s">
        <v>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s="5" customFormat="1" ht="18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s="5" customFormat="1" ht="18.75">
      <c r="A5" s="178" t="s">
        <v>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s="5" customFormat="1" ht="18.75" thickBo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s="5" customFormat="1" ht="18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7"/>
    </row>
    <row r="10" spans="1:17" s="5" customFormat="1" ht="45">
      <c r="A10" s="194" t="s">
        <v>7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6"/>
    </row>
    <row r="11" spans="1:17" s="5" customFormat="1" ht="45">
      <c r="A11" s="194" t="s">
        <v>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</row>
    <row r="12" spans="1:17" s="5" customFormat="1" ht="45">
      <c r="A12" s="194" t="s">
        <v>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s="5" customFormat="1" ht="30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s="5" customFormat="1" ht="45">
      <c r="A14" s="188" t="s">
        <v>93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</row>
    <row r="15" spans="1:17" s="5" customFormat="1" ht="18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/>
    </row>
    <row r="16" spans="1:17" s="5" customFormat="1" ht="18">
      <c r="A16" s="191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</row>
    <row r="17" spans="1:17" s="5" customFormat="1" ht="18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</row>
    <row r="18" spans="1:17" s="5" customFormat="1" ht="20.25">
      <c r="A18" s="200" t="s">
        <v>10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2"/>
    </row>
    <row r="19" spans="1:17" s="5" customFormat="1" ht="2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1:17" s="5" customFormat="1" ht="20.25">
      <c r="A20" s="174" t="s">
        <v>94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s="5" customFormat="1" ht="20.25">
      <c r="A21" s="200" t="s">
        <v>76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2"/>
    </row>
    <row r="22" spans="1:17" s="5" customFormat="1" ht="20.25">
      <c r="A22" s="200" t="s">
        <v>151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2"/>
    </row>
    <row r="23" spans="1:17" s="5" customFormat="1" ht="20.25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2"/>
    </row>
    <row r="24" spans="1:17" s="5" customFormat="1" ht="20.25">
      <c r="A24" s="203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23">
    <mergeCell ref="A23:Q23"/>
    <mergeCell ref="A24:Q24"/>
    <mergeCell ref="A26:Q26"/>
    <mergeCell ref="A18:Q18"/>
    <mergeCell ref="A20:Q20"/>
    <mergeCell ref="A21:Q21"/>
    <mergeCell ref="A22:Q22"/>
    <mergeCell ref="A10:Q10"/>
    <mergeCell ref="A11:Q11"/>
    <mergeCell ref="A12:Q12"/>
    <mergeCell ref="A13:Q13"/>
    <mergeCell ref="A14:Q14"/>
    <mergeCell ref="A15:Q15"/>
    <mergeCell ref="A16:Q16"/>
    <mergeCell ref="A17:Q17"/>
    <mergeCell ref="A1:Q1"/>
    <mergeCell ref="A2:Q2"/>
    <mergeCell ref="A3:Q3"/>
    <mergeCell ref="A4:Q4"/>
    <mergeCell ref="A5:Q5"/>
    <mergeCell ref="A6:Q6"/>
    <mergeCell ref="A7:Q7"/>
    <mergeCell ref="A9:Q9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F101" sqref="F101"/>
    </sheetView>
  </sheetViews>
  <sheetFormatPr defaultColWidth="9.140625" defaultRowHeight="12.75"/>
  <cols>
    <col min="1" max="1" width="21.57421875" style="0" customWidth="1"/>
    <col min="2" max="2" width="12.7109375" style="0" customWidth="1"/>
    <col min="3" max="3" width="12.28125" style="0" customWidth="1"/>
    <col min="4" max="4" width="14.28125" style="0" customWidth="1"/>
    <col min="5" max="5" width="12.8515625" style="102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57" t="s">
        <v>93</v>
      </c>
      <c r="B1" s="57"/>
    </row>
    <row r="3" ht="13.5" thickBot="1"/>
    <row r="4" spans="1:8" ht="27.75" customHeight="1" thickBot="1" thickTop="1">
      <c r="A4" s="112" t="s">
        <v>20</v>
      </c>
      <c r="B4" s="119" t="s">
        <v>77</v>
      </c>
      <c r="C4" s="119" t="s">
        <v>21</v>
      </c>
      <c r="D4" s="113" t="s">
        <v>60</v>
      </c>
      <c r="E4" s="110" t="s">
        <v>79</v>
      </c>
      <c r="F4" s="99" t="s">
        <v>24</v>
      </c>
      <c r="G4" s="97" t="s">
        <v>22</v>
      </c>
      <c r="H4" s="98" t="s">
        <v>23</v>
      </c>
    </row>
    <row r="5" spans="1:13" ht="14.25" thickBot="1" thickTop="1">
      <c r="A5" s="81" t="s">
        <v>25</v>
      </c>
      <c r="B5" s="81">
        <v>18579</v>
      </c>
      <c r="C5" s="120">
        <f>(B5-D5)</f>
        <v>18578</v>
      </c>
      <c r="D5" s="114">
        <v>1</v>
      </c>
      <c r="E5" s="36">
        <v>1</v>
      </c>
      <c r="F5" s="77">
        <v>3216</v>
      </c>
      <c r="G5" s="70">
        <v>610</v>
      </c>
      <c r="H5" s="37">
        <v>3349</v>
      </c>
      <c r="M5" s="32"/>
    </row>
    <row r="6" spans="1:13" ht="13.5" thickBot="1">
      <c r="A6" s="79" t="s">
        <v>28</v>
      </c>
      <c r="B6" s="79">
        <v>8988</v>
      </c>
      <c r="C6" s="121">
        <f aca="true" t="shared" si="0" ref="C6:C17">(B6-D6)</f>
        <v>3859</v>
      </c>
      <c r="D6" s="115">
        <v>5129</v>
      </c>
      <c r="E6" s="31">
        <v>4403</v>
      </c>
      <c r="F6" s="44">
        <v>1338</v>
      </c>
      <c r="G6" s="71">
        <v>10227</v>
      </c>
      <c r="H6" s="33">
        <v>7278</v>
      </c>
      <c r="I6" s="100"/>
      <c r="J6" s="32"/>
      <c r="K6" s="107"/>
      <c r="M6" s="32"/>
    </row>
    <row r="7" spans="1:13" ht="13.5" thickBot="1">
      <c r="A7" s="79" t="s">
        <v>26</v>
      </c>
      <c r="B7" s="79">
        <v>3828</v>
      </c>
      <c r="C7" s="121">
        <f t="shared" si="0"/>
        <v>2465</v>
      </c>
      <c r="D7" s="115">
        <v>1363</v>
      </c>
      <c r="E7" s="31">
        <v>1166</v>
      </c>
      <c r="F7" s="44">
        <v>678</v>
      </c>
      <c r="G7" s="71">
        <v>2436</v>
      </c>
      <c r="H7" s="33">
        <v>4064</v>
      </c>
      <c r="I7" s="100"/>
      <c r="J7" s="32"/>
      <c r="K7" s="107"/>
      <c r="M7" s="32"/>
    </row>
    <row r="8" spans="1:13" ht="13.5" thickBot="1">
      <c r="A8" s="79" t="s">
        <v>27</v>
      </c>
      <c r="B8" s="79">
        <v>3769</v>
      </c>
      <c r="C8" s="121">
        <f t="shared" si="0"/>
        <v>1268</v>
      </c>
      <c r="D8" s="115">
        <v>2501</v>
      </c>
      <c r="E8" s="31">
        <v>1327</v>
      </c>
      <c r="F8" s="44">
        <v>340</v>
      </c>
      <c r="G8" s="71">
        <v>837</v>
      </c>
      <c r="H8" s="33">
        <v>5552</v>
      </c>
      <c r="I8" s="100"/>
      <c r="J8" s="32"/>
      <c r="K8" s="107"/>
      <c r="M8" s="32"/>
    </row>
    <row r="9" spans="1:13" ht="13.5" thickBot="1">
      <c r="A9" s="79" t="s">
        <v>52</v>
      </c>
      <c r="B9" s="79">
        <v>666</v>
      </c>
      <c r="C9" s="121">
        <f t="shared" si="0"/>
        <v>666</v>
      </c>
      <c r="D9" s="115"/>
      <c r="E9" s="31"/>
      <c r="F9" s="44">
        <v>155</v>
      </c>
      <c r="G9" s="71">
        <v>1088</v>
      </c>
      <c r="H9" s="33">
        <v>178</v>
      </c>
      <c r="I9" s="100"/>
      <c r="J9" s="32"/>
      <c r="K9" s="107"/>
      <c r="M9" s="32"/>
    </row>
    <row r="10" spans="1:13" ht="13.5" thickBot="1">
      <c r="A10" s="79" t="s">
        <v>75</v>
      </c>
      <c r="B10" s="79">
        <v>259</v>
      </c>
      <c r="C10" s="121">
        <f t="shared" si="0"/>
        <v>259</v>
      </c>
      <c r="D10" s="115"/>
      <c r="E10" s="31"/>
      <c r="F10" s="78">
        <v>44</v>
      </c>
      <c r="G10" s="71">
        <v>20</v>
      </c>
      <c r="H10" s="33">
        <v>244</v>
      </c>
      <c r="J10" s="32"/>
      <c r="K10" s="107"/>
      <c r="M10" s="32"/>
    </row>
    <row r="11" spans="1:13" ht="13.5" thickBot="1">
      <c r="A11" s="79" t="s">
        <v>31</v>
      </c>
      <c r="B11" s="79">
        <v>1481</v>
      </c>
      <c r="C11" s="122">
        <f t="shared" si="0"/>
        <v>0</v>
      </c>
      <c r="D11" s="116">
        <v>1481</v>
      </c>
      <c r="E11" s="111">
        <v>1285</v>
      </c>
      <c r="F11" s="44">
        <v>59</v>
      </c>
      <c r="G11" s="71">
        <v>14</v>
      </c>
      <c r="H11" s="33">
        <v>664</v>
      </c>
      <c r="J11" s="32"/>
      <c r="K11" s="107"/>
      <c r="M11" s="32"/>
    </row>
    <row r="12" spans="1:13" ht="13.5" thickBot="1">
      <c r="A12" s="79" t="s">
        <v>34</v>
      </c>
      <c r="B12" s="79">
        <v>531</v>
      </c>
      <c r="C12" s="122">
        <f t="shared" si="0"/>
        <v>106</v>
      </c>
      <c r="D12" s="117">
        <v>425</v>
      </c>
      <c r="E12" s="111">
        <v>368</v>
      </c>
      <c r="F12" s="44">
        <v>53</v>
      </c>
      <c r="G12" s="71">
        <v>47</v>
      </c>
      <c r="H12" s="33">
        <v>238</v>
      </c>
      <c r="I12" s="100"/>
      <c r="J12" s="32"/>
      <c r="K12" s="107"/>
      <c r="M12" s="32"/>
    </row>
    <row r="13" spans="1:13" ht="13.5" thickBot="1">
      <c r="A13" s="79" t="s">
        <v>35</v>
      </c>
      <c r="B13" s="79">
        <v>40</v>
      </c>
      <c r="C13" s="121">
        <f t="shared" si="0"/>
        <v>40</v>
      </c>
      <c r="D13" s="115"/>
      <c r="E13" s="31"/>
      <c r="F13" s="44">
        <v>8</v>
      </c>
      <c r="G13" s="71">
        <v>73</v>
      </c>
      <c r="H13" s="33">
        <v>30</v>
      </c>
      <c r="I13" s="100"/>
      <c r="J13" s="32"/>
      <c r="K13" s="107"/>
      <c r="M13" s="32"/>
    </row>
    <row r="14" spans="1:13" ht="13.5" thickBot="1">
      <c r="A14" s="79" t="s">
        <v>33</v>
      </c>
      <c r="B14" s="79">
        <v>1187</v>
      </c>
      <c r="C14" s="121">
        <f t="shared" si="0"/>
        <v>0</v>
      </c>
      <c r="D14" s="115">
        <v>1187</v>
      </c>
      <c r="E14" s="31">
        <v>995</v>
      </c>
      <c r="F14" s="44">
        <v>23</v>
      </c>
      <c r="G14" s="71">
        <v>86</v>
      </c>
      <c r="H14" s="33">
        <v>468</v>
      </c>
      <c r="I14" s="100"/>
      <c r="J14" s="32"/>
      <c r="K14" s="107"/>
      <c r="M14" s="32"/>
    </row>
    <row r="15" spans="1:13" ht="13.5" thickBot="1">
      <c r="A15" s="79" t="s">
        <v>89</v>
      </c>
      <c r="B15" s="79">
        <v>1615</v>
      </c>
      <c r="C15" s="121">
        <f t="shared" si="0"/>
        <v>1</v>
      </c>
      <c r="D15" s="115">
        <v>1614</v>
      </c>
      <c r="E15" s="31">
        <v>1423</v>
      </c>
      <c r="F15" s="44">
        <v>89</v>
      </c>
      <c r="G15" s="71">
        <v>275</v>
      </c>
      <c r="H15" s="33">
        <v>473</v>
      </c>
      <c r="I15" s="100"/>
      <c r="J15" s="32"/>
      <c r="K15" s="107"/>
      <c r="M15" s="32"/>
    </row>
    <row r="16" spans="1:13" ht="13.5" thickBot="1">
      <c r="A16" s="79" t="s">
        <v>29</v>
      </c>
      <c r="B16" s="79">
        <v>2526</v>
      </c>
      <c r="C16" s="121">
        <f>(B16-D16)</f>
        <v>1317</v>
      </c>
      <c r="D16" s="115">
        <v>1209</v>
      </c>
      <c r="E16" s="31">
        <v>1086</v>
      </c>
      <c r="F16" s="44">
        <v>307</v>
      </c>
      <c r="G16" s="71">
        <v>174</v>
      </c>
      <c r="H16" s="33">
        <v>814</v>
      </c>
      <c r="I16" s="100"/>
      <c r="J16" s="32"/>
      <c r="K16" s="107"/>
      <c r="M16" s="32"/>
    </row>
    <row r="17" spans="1:13" ht="13.5" thickBot="1">
      <c r="A17" s="48" t="s">
        <v>30</v>
      </c>
      <c r="B17" s="48">
        <v>1086</v>
      </c>
      <c r="C17" s="122">
        <f t="shared" si="0"/>
        <v>8</v>
      </c>
      <c r="D17" s="115">
        <v>1078</v>
      </c>
      <c r="E17" s="51">
        <v>974</v>
      </c>
      <c r="F17" s="47">
        <v>64</v>
      </c>
      <c r="G17" s="71">
        <v>33</v>
      </c>
      <c r="H17" s="33">
        <v>335</v>
      </c>
      <c r="I17" s="101"/>
      <c r="J17" s="32"/>
      <c r="K17" s="107"/>
      <c r="M17" s="32"/>
    </row>
    <row r="18" spans="1:11" ht="15.75" thickBot="1">
      <c r="A18" s="82" t="s">
        <v>36</v>
      </c>
      <c r="B18" s="123">
        <f>SUM(B5:B17)</f>
        <v>44555</v>
      </c>
      <c r="C18" s="123">
        <f aca="true" t="shared" si="1" ref="C18:H18">SUM(C5:C17)</f>
        <v>28567</v>
      </c>
      <c r="D18" s="118">
        <f t="shared" si="1"/>
        <v>15988</v>
      </c>
      <c r="E18" s="89">
        <f t="shared" si="1"/>
        <v>13028</v>
      </c>
      <c r="F18" s="90">
        <f t="shared" si="1"/>
        <v>6374</v>
      </c>
      <c r="G18" s="89">
        <f t="shared" si="1"/>
        <v>15920</v>
      </c>
      <c r="H18" s="39">
        <f t="shared" si="1"/>
        <v>23687</v>
      </c>
      <c r="K18" s="107"/>
    </row>
    <row r="19" spans="1:11" ht="16.5" thickBot="1" thickTop="1">
      <c r="A19" s="45"/>
      <c r="B19" s="46"/>
      <c r="C19" s="46"/>
      <c r="D19" s="46"/>
      <c r="E19" s="46"/>
      <c r="F19" s="46"/>
      <c r="G19" s="46"/>
      <c r="H19" s="46"/>
      <c r="K19" s="107"/>
    </row>
    <row r="20" spans="1:11" ht="12" customHeight="1" thickTop="1">
      <c r="A20" s="215" t="s">
        <v>90</v>
      </c>
      <c r="B20" s="112"/>
      <c r="C20" s="217" t="s">
        <v>21</v>
      </c>
      <c r="D20" s="219" t="s">
        <v>60</v>
      </c>
      <c r="E20" s="177" t="s">
        <v>61</v>
      </c>
      <c r="F20" s="211" t="s">
        <v>24</v>
      </c>
      <c r="G20" s="213" t="s">
        <v>22</v>
      </c>
      <c r="H20" s="204" t="s">
        <v>48</v>
      </c>
      <c r="K20" s="107"/>
    </row>
    <row r="21" spans="1:11" ht="15.75" customHeight="1" thickBot="1">
      <c r="A21" s="216"/>
      <c r="B21" s="133"/>
      <c r="C21" s="218"/>
      <c r="D21" s="220"/>
      <c r="E21" s="169"/>
      <c r="F21" s="212"/>
      <c r="G21" s="214"/>
      <c r="H21" s="205"/>
      <c r="K21" s="107"/>
    </row>
    <row r="22" spans="1:11" ht="14.25" thickBot="1" thickTop="1">
      <c r="A22" s="83" t="s">
        <v>91</v>
      </c>
      <c r="B22" s="83">
        <v>1275</v>
      </c>
      <c r="C22" s="138">
        <f>(B22-D22)</f>
        <v>1267</v>
      </c>
      <c r="D22" s="124">
        <v>8</v>
      </c>
      <c r="E22" s="85">
        <v>8</v>
      </c>
      <c r="F22" s="84">
        <v>208</v>
      </c>
      <c r="G22" s="56">
        <v>11</v>
      </c>
      <c r="H22" s="38"/>
      <c r="K22" s="107"/>
    </row>
    <row r="23" spans="6:11" ht="14.25" thickBot="1" thickTop="1">
      <c r="F23" s="49"/>
      <c r="K23" s="107"/>
    </row>
    <row r="24" spans="1:11" ht="12" customHeight="1" thickTop="1">
      <c r="A24" s="215" t="s">
        <v>51</v>
      </c>
      <c r="B24" s="112"/>
      <c r="C24" s="217" t="s">
        <v>21</v>
      </c>
      <c r="D24" s="219" t="s">
        <v>60</v>
      </c>
      <c r="E24" s="177" t="s">
        <v>61</v>
      </c>
      <c r="F24" s="211" t="s">
        <v>24</v>
      </c>
      <c r="G24" s="213" t="s">
        <v>22</v>
      </c>
      <c r="H24" s="204" t="s">
        <v>48</v>
      </c>
      <c r="K24" s="107"/>
    </row>
    <row r="25" spans="1:11" ht="15.75" customHeight="1" thickBot="1">
      <c r="A25" s="216"/>
      <c r="B25" s="133"/>
      <c r="C25" s="218"/>
      <c r="D25" s="220"/>
      <c r="E25" s="169"/>
      <c r="F25" s="212"/>
      <c r="G25" s="214"/>
      <c r="H25" s="205"/>
      <c r="K25" s="107"/>
    </row>
    <row r="26" spans="1:11" ht="14.25" thickBot="1" thickTop="1">
      <c r="A26" s="83" t="s">
        <v>70</v>
      </c>
      <c r="B26" s="83">
        <v>12145</v>
      </c>
      <c r="C26" s="138">
        <f>(B26-D26)</f>
        <v>12119</v>
      </c>
      <c r="D26" s="124">
        <v>26</v>
      </c>
      <c r="E26" s="85"/>
      <c r="F26" s="84">
        <v>3145</v>
      </c>
      <c r="G26" s="56"/>
      <c r="H26" s="38"/>
      <c r="K26" s="107"/>
    </row>
    <row r="27" spans="6:11" ht="14.25" thickBot="1" thickTop="1">
      <c r="F27" s="49"/>
      <c r="K27" s="107"/>
    </row>
    <row r="28" spans="1:11" ht="12" customHeight="1" thickTop="1">
      <c r="A28" s="225" t="s">
        <v>37</v>
      </c>
      <c r="B28" s="131"/>
      <c r="C28" s="227" t="s">
        <v>21</v>
      </c>
      <c r="D28" s="223" t="s">
        <v>60</v>
      </c>
      <c r="E28" s="206" t="s">
        <v>61</v>
      </c>
      <c r="F28" s="209" t="s">
        <v>24</v>
      </c>
      <c r="G28" s="207" t="s">
        <v>22</v>
      </c>
      <c r="H28" s="221" t="s">
        <v>48</v>
      </c>
      <c r="K28" s="107"/>
    </row>
    <row r="29" spans="1:11" ht="13.5" customHeight="1" thickBot="1">
      <c r="A29" s="226"/>
      <c r="B29" s="132"/>
      <c r="C29" s="228"/>
      <c r="D29" s="220"/>
      <c r="E29" s="169"/>
      <c r="F29" s="210"/>
      <c r="G29" s="208"/>
      <c r="H29" s="222"/>
      <c r="K29" s="107"/>
    </row>
    <row r="30" spans="1:13" ht="14.25" thickBot="1" thickTop="1">
      <c r="A30" s="79" t="s">
        <v>13</v>
      </c>
      <c r="B30" s="79">
        <v>6</v>
      </c>
      <c r="C30" s="120">
        <f>(B30-D30)</f>
        <v>6</v>
      </c>
      <c r="D30" s="114"/>
      <c r="E30" s="31"/>
      <c r="F30" s="77"/>
      <c r="G30" s="72">
        <v>1</v>
      </c>
      <c r="H30" s="33"/>
      <c r="J30" s="32"/>
      <c r="K30" s="107"/>
      <c r="M30" s="32"/>
    </row>
    <row r="31" spans="1:13" ht="13.5" thickBot="1">
      <c r="A31" s="79" t="s">
        <v>38</v>
      </c>
      <c r="B31" s="134">
        <v>1</v>
      </c>
      <c r="C31" s="127">
        <f>(B31-D31)</f>
        <v>1</v>
      </c>
      <c r="D31" s="115"/>
      <c r="E31" s="31"/>
      <c r="F31" s="44"/>
      <c r="G31" s="73"/>
      <c r="H31" s="33"/>
      <c r="K31" s="107"/>
      <c r="M31" s="32"/>
    </row>
    <row r="32" spans="1:13" s="102" customFormat="1" ht="13.5" thickBot="1">
      <c r="A32" s="135" t="s">
        <v>78</v>
      </c>
      <c r="B32" s="135">
        <v>397</v>
      </c>
      <c r="C32" s="128">
        <f>(B32-D32)</f>
        <v>396</v>
      </c>
      <c r="D32" s="126">
        <v>1</v>
      </c>
      <c r="E32" s="103">
        <v>1</v>
      </c>
      <c r="F32" s="86"/>
      <c r="G32" s="74">
        <v>2</v>
      </c>
      <c r="H32" s="34"/>
      <c r="I32" s="100"/>
      <c r="K32" s="136"/>
      <c r="M32" s="50"/>
    </row>
    <row r="33" spans="6:11" ht="14.25" thickBot="1" thickTop="1">
      <c r="F33" s="49"/>
      <c r="K33" s="107"/>
    </row>
    <row r="34" spans="1:11" ht="12" customHeight="1" thickTop="1">
      <c r="A34" s="215" t="s">
        <v>39</v>
      </c>
      <c r="B34" s="112"/>
      <c r="C34" s="217" t="s">
        <v>21</v>
      </c>
      <c r="D34" s="219" t="s">
        <v>60</v>
      </c>
      <c r="E34" s="177" t="s">
        <v>61</v>
      </c>
      <c r="F34" s="211" t="s">
        <v>24</v>
      </c>
      <c r="G34" s="213" t="s">
        <v>22</v>
      </c>
      <c r="H34" s="204" t="s">
        <v>23</v>
      </c>
      <c r="K34" s="107"/>
    </row>
    <row r="35" spans="1:11" ht="15.75" customHeight="1" thickBot="1">
      <c r="A35" s="216"/>
      <c r="B35" s="133"/>
      <c r="C35" s="218"/>
      <c r="D35" s="220"/>
      <c r="E35" s="169"/>
      <c r="F35" s="212"/>
      <c r="G35" s="214"/>
      <c r="H35" s="205"/>
      <c r="K35" s="107"/>
    </row>
    <row r="36" spans="1:11" ht="14.25" thickBot="1" thickTop="1">
      <c r="A36" s="79" t="s">
        <v>40</v>
      </c>
      <c r="B36" s="79"/>
      <c r="C36" s="120"/>
      <c r="D36" s="114"/>
      <c r="E36" s="87"/>
      <c r="F36" s="77">
        <v>1</v>
      </c>
      <c r="G36" s="75"/>
      <c r="H36" s="35">
        <v>88</v>
      </c>
      <c r="K36" s="107"/>
    </row>
    <row r="37" spans="1:11" ht="13.5" thickBot="1">
      <c r="A37" s="79" t="s">
        <v>49</v>
      </c>
      <c r="B37" s="79"/>
      <c r="C37" s="121"/>
      <c r="D37" s="115"/>
      <c r="E37" s="88"/>
      <c r="F37" s="44">
        <v>2</v>
      </c>
      <c r="G37" s="76"/>
      <c r="H37" s="35"/>
      <c r="K37" s="107"/>
    </row>
    <row r="38" spans="1:8" ht="13.5" thickBot="1">
      <c r="A38" s="79" t="s">
        <v>50</v>
      </c>
      <c r="B38" s="79"/>
      <c r="C38" s="121"/>
      <c r="D38" s="115"/>
      <c r="E38" s="88"/>
      <c r="F38" s="44">
        <v>128</v>
      </c>
      <c r="G38" s="76"/>
      <c r="H38" s="35">
        <v>285</v>
      </c>
    </row>
    <row r="39" spans="1:8" ht="15.75" thickBot="1">
      <c r="A39" s="80" t="s">
        <v>36</v>
      </c>
      <c r="B39" s="123">
        <f>SUM(B35:B38)</f>
        <v>0</v>
      </c>
      <c r="C39" s="123">
        <f>SUM(C35:C38)</f>
        <v>0</v>
      </c>
      <c r="D39" s="125">
        <v>0</v>
      </c>
      <c r="E39" s="89">
        <f>SUM(E33:E38)</f>
        <v>0</v>
      </c>
      <c r="F39" s="90">
        <f>SUM(F33:F38)</f>
        <v>131</v>
      </c>
      <c r="G39" s="89">
        <f>SUM(G35:G38)</f>
        <v>0</v>
      </c>
      <c r="H39" s="40">
        <f>SUM(H36:H38)</f>
        <v>373</v>
      </c>
    </row>
    <row r="40" spans="1:8" ht="15.75" thickTop="1">
      <c r="A40" s="52"/>
      <c r="B40" s="52"/>
      <c r="C40" s="46"/>
      <c r="D40" s="46"/>
      <c r="E40" s="53"/>
      <c r="F40" s="54"/>
      <c r="G40" s="53"/>
      <c r="H40" s="55"/>
    </row>
    <row r="41" ht="13.5" thickBot="1">
      <c r="F41" s="49"/>
    </row>
    <row r="42" spans="1:8" ht="12" customHeight="1" thickTop="1">
      <c r="A42" s="225" t="s">
        <v>41</v>
      </c>
      <c r="B42" s="131"/>
      <c r="C42" s="227" t="s">
        <v>21</v>
      </c>
      <c r="D42" s="223" t="s">
        <v>60</v>
      </c>
      <c r="E42" s="206" t="s">
        <v>61</v>
      </c>
      <c r="F42" s="209" t="s">
        <v>24</v>
      </c>
      <c r="G42" s="229" t="s">
        <v>22</v>
      </c>
      <c r="H42" s="221" t="s">
        <v>23</v>
      </c>
    </row>
    <row r="43" spans="1:8" ht="15.75" customHeight="1" thickBot="1">
      <c r="A43" s="226"/>
      <c r="B43" s="132"/>
      <c r="C43" s="228"/>
      <c r="D43" s="224"/>
      <c r="E43" s="169"/>
      <c r="F43" s="210"/>
      <c r="G43" s="230"/>
      <c r="H43" s="222"/>
    </row>
    <row r="44" spans="1:13" ht="14.25" thickBot="1" thickTop="1">
      <c r="A44" s="79" t="s">
        <v>44</v>
      </c>
      <c r="B44" s="79">
        <v>21279</v>
      </c>
      <c r="C44" s="121">
        <f aca="true" t="shared" si="2" ref="C44:C56">(B44-D44)</f>
        <v>11826</v>
      </c>
      <c r="D44" s="115">
        <v>9453</v>
      </c>
      <c r="E44" s="31">
        <v>206</v>
      </c>
      <c r="F44" s="78">
        <v>1892</v>
      </c>
      <c r="G44" s="73">
        <v>6610</v>
      </c>
      <c r="H44" s="33"/>
      <c r="I44" s="100"/>
      <c r="J44" s="32"/>
      <c r="M44" s="32"/>
    </row>
    <row r="45" spans="1:13" ht="13.5" thickBot="1">
      <c r="A45" s="79" t="s">
        <v>42</v>
      </c>
      <c r="B45" s="79">
        <v>15590</v>
      </c>
      <c r="C45" s="122">
        <f t="shared" si="2"/>
        <v>10256</v>
      </c>
      <c r="D45" s="117">
        <v>5334</v>
      </c>
      <c r="E45" s="111">
        <v>1027</v>
      </c>
      <c r="F45" s="137">
        <v>1599</v>
      </c>
      <c r="G45" s="73">
        <v>4963</v>
      </c>
      <c r="H45" s="33"/>
      <c r="I45" s="100"/>
      <c r="J45" s="32"/>
      <c r="M45" s="32"/>
    </row>
    <row r="46" spans="1:13" ht="13.5" thickBot="1">
      <c r="A46" s="79" t="s">
        <v>43</v>
      </c>
      <c r="B46" s="79">
        <v>4641</v>
      </c>
      <c r="C46" s="121">
        <f t="shared" si="2"/>
        <v>4415</v>
      </c>
      <c r="D46" s="115">
        <v>226</v>
      </c>
      <c r="E46" s="31"/>
      <c r="F46" s="137">
        <v>678</v>
      </c>
      <c r="G46" s="73">
        <v>1295</v>
      </c>
      <c r="H46" s="33"/>
      <c r="J46" s="32"/>
      <c r="M46" s="32"/>
    </row>
    <row r="47" spans="1:13" ht="13.5" thickBot="1">
      <c r="A47" s="79" t="s">
        <v>53</v>
      </c>
      <c r="B47" s="79">
        <v>1471</v>
      </c>
      <c r="C47" s="121">
        <f t="shared" si="2"/>
        <v>1103</v>
      </c>
      <c r="D47" s="115">
        <v>368</v>
      </c>
      <c r="E47" s="31">
        <v>4</v>
      </c>
      <c r="F47" s="78">
        <v>193</v>
      </c>
      <c r="G47" s="73">
        <v>1194</v>
      </c>
      <c r="H47" s="33">
        <v>181</v>
      </c>
      <c r="I47" s="100"/>
      <c r="J47" s="32"/>
      <c r="L47" s="100"/>
      <c r="M47" s="32"/>
    </row>
    <row r="48" spans="1:13" ht="13.5" thickBot="1">
      <c r="A48" s="79" t="s">
        <v>32</v>
      </c>
      <c r="B48" s="79">
        <v>590</v>
      </c>
      <c r="C48" s="121">
        <f t="shared" si="2"/>
        <v>322</v>
      </c>
      <c r="D48" s="115">
        <v>268</v>
      </c>
      <c r="E48" s="31">
        <v>263</v>
      </c>
      <c r="F48" s="44">
        <v>62</v>
      </c>
      <c r="G48" s="73">
        <v>1073</v>
      </c>
      <c r="H48" s="33">
        <v>106</v>
      </c>
      <c r="I48" s="100"/>
      <c r="J48" s="32"/>
      <c r="K48" s="100"/>
      <c r="L48" s="100"/>
      <c r="M48" s="32"/>
    </row>
    <row r="49" spans="1:13" ht="13.5" thickBot="1">
      <c r="A49" s="79" t="s">
        <v>56</v>
      </c>
      <c r="B49" s="79"/>
      <c r="C49" s="121">
        <f t="shared" si="2"/>
        <v>0</v>
      </c>
      <c r="D49" s="115"/>
      <c r="E49" s="31"/>
      <c r="F49" s="78"/>
      <c r="G49" s="73">
        <v>379</v>
      </c>
      <c r="H49" s="33"/>
      <c r="J49" s="32"/>
      <c r="M49" s="32"/>
    </row>
    <row r="50" spans="1:13" ht="13.5" thickBot="1">
      <c r="A50" s="79" t="s">
        <v>57</v>
      </c>
      <c r="B50" s="79">
        <v>543</v>
      </c>
      <c r="C50" s="121">
        <f t="shared" si="2"/>
        <v>33</v>
      </c>
      <c r="D50" s="115">
        <v>510</v>
      </c>
      <c r="E50" s="31">
        <v>486</v>
      </c>
      <c r="F50" s="78">
        <v>43</v>
      </c>
      <c r="G50" s="73">
        <v>708</v>
      </c>
      <c r="H50" s="33"/>
      <c r="J50" s="32"/>
      <c r="M50" s="32"/>
    </row>
    <row r="51" spans="1:13" ht="13.5" thickBot="1">
      <c r="A51" s="79" t="s">
        <v>54</v>
      </c>
      <c r="B51" s="79"/>
      <c r="C51" s="121">
        <f t="shared" si="2"/>
        <v>0</v>
      </c>
      <c r="D51" s="115"/>
      <c r="E51" s="31"/>
      <c r="F51" s="78"/>
      <c r="G51" s="73">
        <v>24</v>
      </c>
      <c r="H51" s="33"/>
      <c r="J51" s="32"/>
      <c r="M51" s="32"/>
    </row>
    <row r="52" spans="1:13" ht="13.5" thickBot="1">
      <c r="A52" s="79" t="s">
        <v>55</v>
      </c>
      <c r="B52" s="79"/>
      <c r="C52" s="121">
        <f t="shared" si="2"/>
        <v>0</v>
      </c>
      <c r="D52" s="115"/>
      <c r="E52" s="31"/>
      <c r="F52" s="78"/>
      <c r="G52" s="73">
        <v>701</v>
      </c>
      <c r="H52" s="33"/>
      <c r="J52" s="32"/>
      <c r="M52" s="32"/>
    </row>
    <row r="53" spans="1:13" ht="13.5" thickBot="1">
      <c r="A53" s="79" t="s">
        <v>74</v>
      </c>
      <c r="B53" s="79">
        <v>175</v>
      </c>
      <c r="C53" s="121">
        <f t="shared" si="2"/>
        <v>0</v>
      </c>
      <c r="D53" s="115">
        <v>175</v>
      </c>
      <c r="E53" s="31">
        <v>171</v>
      </c>
      <c r="F53" s="78">
        <v>9</v>
      </c>
      <c r="G53" s="73">
        <v>1</v>
      </c>
      <c r="H53" s="33"/>
      <c r="J53" s="32"/>
      <c r="M53" s="32"/>
    </row>
    <row r="54" spans="1:13" ht="13.5" thickBot="1">
      <c r="A54" s="79" t="s">
        <v>71</v>
      </c>
      <c r="B54" s="79">
        <v>569</v>
      </c>
      <c r="C54" s="121">
        <f>(B54-D54)</f>
        <v>484</v>
      </c>
      <c r="D54" s="115">
        <v>85</v>
      </c>
      <c r="E54" s="31">
        <v>83</v>
      </c>
      <c r="F54" s="78">
        <v>47</v>
      </c>
      <c r="G54" s="73">
        <v>66</v>
      </c>
      <c r="H54" s="33"/>
      <c r="I54" s="100"/>
      <c r="J54" s="32"/>
      <c r="M54" s="32"/>
    </row>
    <row r="55" spans="1:13" ht="13.5" thickBot="1">
      <c r="A55" s="79" t="s">
        <v>72</v>
      </c>
      <c r="B55" s="79"/>
      <c r="C55" s="121">
        <f>(B55-D55)</f>
        <v>0</v>
      </c>
      <c r="D55" s="115"/>
      <c r="E55" s="31"/>
      <c r="F55" s="78"/>
      <c r="G55" s="73"/>
      <c r="H55" s="33"/>
      <c r="M55" s="32"/>
    </row>
    <row r="56" spans="1:13" ht="13.5" thickBot="1">
      <c r="A56" s="79" t="s">
        <v>45</v>
      </c>
      <c r="B56" s="79"/>
      <c r="C56" s="121">
        <f t="shared" si="2"/>
        <v>0</v>
      </c>
      <c r="D56" s="115"/>
      <c r="E56" s="31"/>
      <c r="F56" s="78"/>
      <c r="G56" s="73"/>
      <c r="H56" s="33"/>
      <c r="M56" s="32"/>
    </row>
    <row r="57" spans="1:8" ht="15.75" thickBot="1">
      <c r="A57" s="80" t="s">
        <v>36</v>
      </c>
      <c r="B57" s="123">
        <f aca="true" t="shared" si="3" ref="B57:H57">SUM(B44:B56)</f>
        <v>44858</v>
      </c>
      <c r="C57" s="123">
        <f t="shared" si="3"/>
        <v>28439</v>
      </c>
      <c r="D57" s="125">
        <f t="shared" si="3"/>
        <v>16419</v>
      </c>
      <c r="E57" s="89">
        <f t="shared" si="3"/>
        <v>2240</v>
      </c>
      <c r="F57" s="90">
        <f t="shared" si="3"/>
        <v>4523</v>
      </c>
      <c r="G57" s="89">
        <f t="shared" si="3"/>
        <v>17014</v>
      </c>
      <c r="H57" s="39">
        <f t="shared" si="3"/>
        <v>287</v>
      </c>
    </row>
    <row r="58" spans="3:8" ht="14.25" thickBot="1" thickTop="1">
      <c r="C58" s="32"/>
      <c r="D58" s="32"/>
      <c r="E58" s="50"/>
      <c r="F58" s="32"/>
      <c r="G58" s="32"/>
      <c r="H58" s="50"/>
    </row>
    <row r="59" spans="1:8" ht="14.25" thickBot="1" thickTop="1">
      <c r="A59" s="30"/>
      <c r="B59" s="81"/>
      <c r="C59" s="120"/>
      <c r="D59" s="156"/>
      <c r="E59" s="36"/>
      <c r="F59" s="37"/>
      <c r="G59" s="36"/>
      <c r="H59" s="37"/>
    </row>
    <row r="60" spans="1:8" ht="15.75" thickBot="1">
      <c r="A60" s="91" t="s">
        <v>46</v>
      </c>
      <c r="B60" s="129">
        <f>SUM(B18,B26,B30,B31,B32,B39,B57,B22)</f>
        <v>103237</v>
      </c>
      <c r="C60" s="129">
        <f aca="true" t="shared" si="4" ref="C60:H60">SUM(C18,C26,C30,C31,C32,C39,C57,C22)</f>
        <v>70795</v>
      </c>
      <c r="D60" s="157">
        <f t="shared" si="4"/>
        <v>32442</v>
      </c>
      <c r="E60" s="152">
        <f t="shared" si="4"/>
        <v>15277</v>
      </c>
      <c r="F60" s="154">
        <f t="shared" si="4"/>
        <v>14381</v>
      </c>
      <c r="G60" s="152">
        <f t="shared" si="4"/>
        <v>32948</v>
      </c>
      <c r="H60" s="159">
        <f t="shared" si="4"/>
        <v>24347</v>
      </c>
    </row>
    <row r="61" spans="1:8" ht="15.75" thickBot="1">
      <c r="A61" s="29"/>
      <c r="B61" s="80"/>
      <c r="C61" s="123"/>
      <c r="D61" s="158"/>
      <c r="E61" s="153"/>
      <c r="F61" s="39"/>
      <c r="G61" s="153"/>
      <c r="H61" s="34"/>
    </row>
    <row r="62" ht="13.5" thickTop="1"/>
    <row r="63" ht="12.75">
      <c r="A63" t="s">
        <v>81</v>
      </c>
    </row>
  </sheetData>
  <sheetProtection/>
  <mergeCells count="35">
    <mergeCell ref="G42:G43"/>
    <mergeCell ref="H42:H43"/>
    <mergeCell ref="H28:H29"/>
    <mergeCell ref="A34:A35"/>
    <mergeCell ref="C34:C35"/>
    <mergeCell ref="E34:E35"/>
    <mergeCell ref="G34:G35"/>
    <mergeCell ref="D42:D43"/>
    <mergeCell ref="H34:H35"/>
    <mergeCell ref="A28:A29"/>
    <mergeCell ref="C28:C29"/>
    <mergeCell ref="F42:F43"/>
    <mergeCell ref="A20:A21"/>
    <mergeCell ref="C20:C21"/>
    <mergeCell ref="D20:D21"/>
    <mergeCell ref="D28:D29"/>
    <mergeCell ref="D34:D35"/>
    <mergeCell ref="A42:A43"/>
    <mergeCell ref="C42:C43"/>
    <mergeCell ref="E42:E43"/>
    <mergeCell ref="F34:F35"/>
    <mergeCell ref="A24:A25"/>
    <mergeCell ref="C24:C25"/>
    <mergeCell ref="E24:E25"/>
    <mergeCell ref="F24:F25"/>
    <mergeCell ref="D24:D25"/>
    <mergeCell ref="E20:E21"/>
    <mergeCell ref="H24:H25"/>
    <mergeCell ref="E28:E29"/>
    <mergeCell ref="G28:G29"/>
    <mergeCell ref="F28:F29"/>
    <mergeCell ref="F20:F21"/>
    <mergeCell ref="G20:G21"/>
    <mergeCell ref="H20:H21"/>
    <mergeCell ref="G24:G25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G83" sqref="G83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95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58" t="s">
        <v>58</v>
      </c>
      <c r="B2" s="59" t="s">
        <v>18</v>
      </c>
      <c r="C2" s="60" t="s">
        <v>19</v>
      </c>
      <c r="D2" s="61" t="s">
        <v>0</v>
      </c>
      <c r="E2" s="61" t="s">
        <v>3</v>
      </c>
      <c r="F2" s="93" t="s">
        <v>63</v>
      </c>
      <c r="G2" s="93" t="s">
        <v>67</v>
      </c>
      <c r="H2" s="62" t="s">
        <v>64</v>
      </c>
      <c r="I2" s="63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3277</v>
      </c>
      <c r="C3" s="27">
        <v>1388</v>
      </c>
      <c r="D3" s="27">
        <v>1726</v>
      </c>
      <c r="E3" s="27">
        <v>4646</v>
      </c>
      <c r="F3" s="28">
        <v>500</v>
      </c>
      <c r="G3" s="28">
        <v>93</v>
      </c>
      <c r="H3" s="28">
        <v>515</v>
      </c>
      <c r="I3" s="20">
        <f aca="true" t="shared" si="0" ref="I3:I8">SUM(B3:H3)</f>
        <v>12145</v>
      </c>
      <c r="J3" s="17"/>
      <c r="K3" s="17"/>
      <c r="L3" s="17"/>
      <c r="M3" s="17"/>
      <c r="N3" s="17"/>
      <c r="O3" s="17"/>
      <c r="P3" s="17"/>
    </row>
    <row r="4" spans="1:16" ht="12.75">
      <c r="A4" s="139" t="s">
        <v>2</v>
      </c>
      <c r="B4" s="18">
        <v>6345</v>
      </c>
      <c r="C4" s="18">
        <v>3728</v>
      </c>
      <c r="D4" s="108">
        <v>596</v>
      </c>
      <c r="E4" s="18">
        <v>7672</v>
      </c>
      <c r="F4" s="19">
        <v>135</v>
      </c>
      <c r="G4" s="19">
        <v>82</v>
      </c>
      <c r="H4" s="19">
        <v>21</v>
      </c>
      <c r="I4" s="20">
        <f t="shared" si="0"/>
        <v>18579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4117</v>
      </c>
      <c r="C5" s="18">
        <v>531</v>
      </c>
      <c r="D5" s="18">
        <v>89</v>
      </c>
      <c r="E5" s="18">
        <v>1179</v>
      </c>
      <c r="F5" s="19">
        <v>713</v>
      </c>
      <c r="G5" s="19">
        <v>31</v>
      </c>
      <c r="H5" s="19">
        <v>7</v>
      </c>
      <c r="I5" s="20">
        <f t="shared" si="0"/>
        <v>6667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75</v>
      </c>
      <c r="C6" s="18">
        <v>67</v>
      </c>
      <c r="D6" s="18">
        <v>972</v>
      </c>
      <c r="E6" s="18">
        <v>53</v>
      </c>
      <c r="F6" s="104">
        <v>4</v>
      </c>
      <c r="G6" s="105">
        <v>3</v>
      </c>
      <c r="H6" s="19">
        <v>198</v>
      </c>
      <c r="I6" s="20">
        <f t="shared" si="0"/>
        <v>1372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69</v>
      </c>
      <c r="B7" s="106">
        <v>697</v>
      </c>
      <c r="C7" s="18">
        <v>929</v>
      </c>
      <c r="D7" s="18">
        <v>41</v>
      </c>
      <c r="E7" s="18">
        <v>495</v>
      </c>
      <c r="F7" s="19">
        <v>17</v>
      </c>
      <c r="G7" s="19">
        <v>15</v>
      </c>
      <c r="H7" s="105">
        <v>5</v>
      </c>
      <c r="I7" s="20">
        <f t="shared" si="0"/>
        <v>2199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14511</v>
      </c>
      <c r="C8" s="2">
        <f t="shared" si="1"/>
        <v>6643</v>
      </c>
      <c r="D8" s="2">
        <f t="shared" si="1"/>
        <v>3424</v>
      </c>
      <c r="E8" s="2">
        <f t="shared" si="1"/>
        <v>14045</v>
      </c>
      <c r="F8" s="3">
        <f t="shared" si="1"/>
        <v>1369</v>
      </c>
      <c r="G8" s="3">
        <f t="shared" si="1"/>
        <v>224</v>
      </c>
      <c r="H8" s="3">
        <f t="shared" si="1"/>
        <v>746</v>
      </c>
      <c r="I8" s="23">
        <f t="shared" si="0"/>
        <v>40962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4" t="s">
        <v>59</v>
      </c>
      <c r="B12" s="65" t="s">
        <v>18</v>
      </c>
      <c r="C12" s="66" t="s">
        <v>19</v>
      </c>
      <c r="D12" s="67" t="s">
        <v>0</v>
      </c>
      <c r="E12" s="67" t="s">
        <v>3</v>
      </c>
      <c r="F12" s="94" t="s">
        <v>63</v>
      </c>
      <c r="G12" s="94" t="s">
        <v>68</v>
      </c>
      <c r="H12" s="68" t="s">
        <v>64</v>
      </c>
      <c r="I12" s="69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06">
        <v>11244</v>
      </c>
      <c r="C13" s="18">
        <v>5</v>
      </c>
      <c r="D13" s="18"/>
      <c r="E13" s="18"/>
      <c r="F13" s="19">
        <v>368</v>
      </c>
      <c r="G13" s="19"/>
      <c r="H13" s="19"/>
      <c r="I13" s="20">
        <f aca="true" t="shared" si="2" ref="I13:I18">SUM(B13:H13)</f>
        <v>11617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06">
        <v>10096</v>
      </c>
      <c r="C14" s="18">
        <v>26</v>
      </c>
      <c r="D14" s="18"/>
      <c r="E14" s="18"/>
      <c r="F14" s="19">
        <v>101</v>
      </c>
      <c r="G14" s="19"/>
      <c r="H14" s="19"/>
      <c r="I14" s="20">
        <f t="shared" si="2"/>
        <v>10223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06"/>
      <c r="C15" s="18"/>
      <c r="D15" s="18">
        <v>4408</v>
      </c>
      <c r="E15" s="18"/>
      <c r="F15" s="19"/>
      <c r="G15" s="19"/>
      <c r="H15" s="19">
        <v>75</v>
      </c>
      <c r="I15" s="20">
        <f t="shared" si="2"/>
        <v>4483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1104</v>
      </c>
      <c r="D16" s="18"/>
      <c r="E16" s="18"/>
      <c r="F16" s="19"/>
      <c r="G16" s="19"/>
      <c r="H16" s="19"/>
      <c r="I16" s="20">
        <f t="shared" si="2"/>
        <v>1104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06">
        <v>303</v>
      </c>
      <c r="C17" s="18">
        <v>3</v>
      </c>
      <c r="D17" s="18"/>
      <c r="E17" s="109">
        <v>16</v>
      </c>
      <c r="F17" s="19"/>
      <c r="G17" s="19"/>
      <c r="H17" s="19"/>
      <c r="I17" s="20">
        <f t="shared" si="2"/>
        <v>322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73</v>
      </c>
      <c r="B18" s="106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92</v>
      </c>
      <c r="B19" s="106"/>
      <c r="C19" s="18">
        <v>484</v>
      </c>
      <c r="D19" s="18"/>
      <c r="E19" s="18"/>
      <c r="F19" s="19"/>
      <c r="G19" s="19"/>
      <c r="H19" s="19"/>
      <c r="I19" s="20">
        <f aca="true" t="shared" si="3" ref="I19:I24">SUM(B19:H19)</f>
        <v>484</v>
      </c>
      <c r="J19" s="17"/>
      <c r="K19" s="17"/>
      <c r="L19" s="17"/>
      <c r="M19" s="17"/>
      <c r="N19" s="16"/>
    </row>
    <row r="20" spans="1:14" ht="12.75">
      <c r="A20" s="12" t="s">
        <v>3</v>
      </c>
      <c r="B20" s="106"/>
      <c r="C20" s="18"/>
      <c r="D20" s="18"/>
      <c r="E20" s="18">
        <v>670</v>
      </c>
      <c r="F20" s="19"/>
      <c r="G20" s="19">
        <v>597</v>
      </c>
      <c r="H20" s="19"/>
      <c r="I20" s="20">
        <f>SUM(B20:H20)</f>
        <v>1267</v>
      </c>
      <c r="J20" s="17"/>
      <c r="K20" s="17"/>
      <c r="L20" s="17"/>
      <c r="M20" s="17"/>
      <c r="N20" s="16"/>
    </row>
    <row r="21" spans="1:14" ht="12.75">
      <c r="A21" s="12" t="s">
        <v>13</v>
      </c>
      <c r="B21" s="106"/>
      <c r="C21" s="18"/>
      <c r="D21" s="18"/>
      <c r="E21" s="18">
        <v>6</v>
      </c>
      <c r="F21" s="19"/>
      <c r="G21" s="19"/>
      <c r="H21" s="19"/>
      <c r="I21" s="20">
        <f t="shared" si="3"/>
        <v>6</v>
      </c>
      <c r="J21" s="17"/>
      <c r="K21" s="17"/>
      <c r="L21" s="17"/>
      <c r="M21" s="17"/>
      <c r="N21" s="17"/>
    </row>
    <row r="22" spans="1:14" ht="12.75">
      <c r="A22" s="12" t="s">
        <v>14</v>
      </c>
      <c r="B22" s="106">
        <v>394</v>
      </c>
      <c r="C22" s="18"/>
      <c r="D22" s="18"/>
      <c r="E22" s="18"/>
      <c r="F22" s="19">
        <v>2</v>
      </c>
      <c r="G22" s="19"/>
      <c r="H22" s="19"/>
      <c r="I22" s="20">
        <f t="shared" si="3"/>
        <v>396</v>
      </c>
      <c r="J22" s="17"/>
      <c r="K22" s="17"/>
      <c r="L22" s="17"/>
      <c r="M22" s="17"/>
      <c r="N22" s="17"/>
    </row>
    <row r="23" spans="1:14" ht="13.5" thickBot="1">
      <c r="A23" s="12" t="s">
        <v>15</v>
      </c>
      <c r="B23" s="106"/>
      <c r="C23" s="18"/>
      <c r="D23" s="18"/>
      <c r="E23" s="18"/>
      <c r="F23" s="19"/>
      <c r="G23" s="19"/>
      <c r="H23" s="19">
        <v>1</v>
      </c>
      <c r="I23" s="20">
        <f t="shared" si="3"/>
        <v>1</v>
      </c>
      <c r="J23" s="17"/>
      <c r="K23" s="17"/>
      <c r="L23" s="17"/>
      <c r="M23" s="17"/>
      <c r="N23" s="17"/>
    </row>
    <row r="24" spans="1:14" ht="13.5" thickBot="1">
      <c r="A24" s="22"/>
      <c r="B24" s="4">
        <f>SUM(B13:B23)</f>
        <v>22037</v>
      </c>
      <c r="C24" s="2">
        <f aca="true" t="shared" si="4" ref="C24:H24">SUM(C13:C23)</f>
        <v>1622</v>
      </c>
      <c r="D24" s="2">
        <f t="shared" si="4"/>
        <v>4408</v>
      </c>
      <c r="E24" s="2">
        <f t="shared" si="4"/>
        <v>692</v>
      </c>
      <c r="F24" s="3">
        <f t="shared" si="4"/>
        <v>471</v>
      </c>
      <c r="G24" s="3">
        <f t="shared" si="4"/>
        <v>597</v>
      </c>
      <c r="H24" s="3">
        <f t="shared" si="4"/>
        <v>76</v>
      </c>
      <c r="I24" s="23">
        <f t="shared" si="3"/>
        <v>29903</v>
      </c>
      <c r="J24" s="17"/>
      <c r="K24" s="17"/>
      <c r="L24" s="17"/>
      <c r="M24" s="17"/>
      <c r="N24" s="17"/>
    </row>
    <row r="26" spans="1:14" ht="13.5" thickBo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3.5" thickBot="1">
      <c r="A27" s="95" t="s">
        <v>36</v>
      </c>
      <c r="B27" s="96">
        <f>SUM(B8,B24)</f>
        <v>36548</v>
      </c>
      <c r="C27" s="96">
        <f aca="true" t="shared" si="5" ref="C27:H27">SUM(C24,C8)</f>
        <v>8265</v>
      </c>
      <c r="D27" s="96">
        <f t="shared" si="5"/>
        <v>7832</v>
      </c>
      <c r="E27" s="96">
        <f t="shared" si="5"/>
        <v>14737</v>
      </c>
      <c r="F27" s="96">
        <f t="shared" si="5"/>
        <v>1840</v>
      </c>
      <c r="G27" s="96">
        <f t="shared" si="5"/>
        <v>821</v>
      </c>
      <c r="H27" s="96">
        <f t="shared" si="5"/>
        <v>822</v>
      </c>
      <c r="I27" s="92">
        <f>SUM(I8,I24)</f>
        <v>70865</v>
      </c>
      <c r="J27" s="17"/>
      <c r="K27" s="17"/>
      <c r="L27" s="17"/>
      <c r="M27" s="17"/>
      <c r="N27" s="17"/>
    </row>
    <row r="29" ht="12.75">
      <c r="A29" t="s">
        <v>80</v>
      </c>
    </row>
    <row r="30" ht="13.5" thickBot="1"/>
    <row r="31" spans="1:9" ht="46.5" thickBot="1">
      <c r="A31" s="58" t="s">
        <v>58</v>
      </c>
      <c r="B31" s="59" t="s">
        <v>18</v>
      </c>
      <c r="C31" s="60" t="s">
        <v>19</v>
      </c>
      <c r="D31" s="61" t="s">
        <v>0</v>
      </c>
      <c r="E31" s="61" t="s">
        <v>3</v>
      </c>
      <c r="F31" s="93" t="s">
        <v>63</v>
      </c>
      <c r="G31" s="93" t="s">
        <v>67</v>
      </c>
      <c r="H31" s="62" t="s">
        <v>64</v>
      </c>
      <c r="I31" s="63" t="s">
        <v>1</v>
      </c>
    </row>
    <row r="32" spans="1:9" ht="12.75">
      <c r="A32" s="26" t="s">
        <v>47</v>
      </c>
      <c r="B32" s="130">
        <f aca="true" t="shared" si="6" ref="B32:B37">(B3/I3)*100</f>
        <v>26.982297241663233</v>
      </c>
      <c r="C32" s="130">
        <f aca="true" t="shared" si="7" ref="C32:C37">(C3/I3)*100</f>
        <v>11.428571428571429</v>
      </c>
      <c r="D32" s="130">
        <f aca="true" t="shared" si="8" ref="D32:D37">(D3/I3)*100</f>
        <v>14.211609715932482</v>
      </c>
      <c r="E32" s="130">
        <f aca="true" t="shared" si="9" ref="E32:E37">(E3/I3)*100</f>
        <v>38.254425689584195</v>
      </c>
      <c r="F32" s="130">
        <f aca="true" t="shared" si="10" ref="F32:F37">(F3/I3)*100</f>
        <v>4.116920543433512</v>
      </c>
      <c r="G32" s="130">
        <f aca="true" t="shared" si="11" ref="G32:G37">(G3/I3)*100</f>
        <v>0.7657472210786332</v>
      </c>
      <c r="H32" s="160">
        <f aca="true" t="shared" si="12" ref="H32:H37">(H3/I3)*100</f>
        <v>4.240428159736517</v>
      </c>
      <c r="I32" s="161">
        <f aca="true" t="shared" si="13" ref="I32:I37">SUM(B32:H32)</f>
        <v>100</v>
      </c>
    </row>
    <row r="33" spans="1:9" ht="12.75">
      <c r="A33" s="25" t="s">
        <v>2</v>
      </c>
      <c r="B33" s="130">
        <f t="shared" si="6"/>
        <v>34.15146132730502</v>
      </c>
      <c r="C33" s="130">
        <f t="shared" si="7"/>
        <v>20.065665536358253</v>
      </c>
      <c r="D33" s="130">
        <f t="shared" si="8"/>
        <v>3.2079229237310942</v>
      </c>
      <c r="E33" s="130">
        <f t="shared" si="9"/>
        <v>41.29393401151838</v>
      </c>
      <c r="F33" s="130">
        <f t="shared" si="10"/>
        <v>0.7266268367511707</v>
      </c>
      <c r="G33" s="130">
        <f t="shared" si="11"/>
        <v>0.441358523063674</v>
      </c>
      <c r="H33" s="160">
        <f t="shared" si="12"/>
        <v>0.11303084127240433</v>
      </c>
      <c r="I33" s="20">
        <f t="shared" si="13"/>
        <v>99.99999999999999</v>
      </c>
    </row>
    <row r="34" spans="1:9" ht="12.75">
      <c r="A34" s="12" t="s">
        <v>62</v>
      </c>
      <c r="B34" s="130">
        <f t="shared" si="6"/>
        <v>61.75191240437978</v>
      </c>
      <c r="C34" s="130">
        <f t="shared" si="7"/>
        <v>7.964601769911504</v>
      </c>
      <c r="D34" s="130">
        <f t="shared" si="8"/>
        <v>1.3349332533373333</v>
      </c>
      <c r="E34" s="130">
        <f t="shared" si="9"/>
        <v>17.68411579421029</v>
      </c>
      <c r="F34" s="130">
        <f t="shared" si="10"/>
        <v>10.694465276736164</v>
      </c>
      <c r="G34" s="130">
        <f t="shared" si="11"/>
        <v>0.4649767511624419</v>
      </c>
      <c r="H34" s="160">
        <f t="shared" si="12"/>
        <v>0.10499475026248686</v>
      </c>
      <c r="I34" s="20">
        <f t="shared" si="13"/>
        <v>100.00000000000001</v>
      </c>
    </row>
    <row r="35" spans="1:9" ht="12.75">
      <c r="A35" s="12" t="s">
        <v>11</v>
      </c>
      <c r="B35" s="130">
        <f t="shared" si="6"/>
        <v>5.466472303206997</v>
      </c>
      <c r="C35" s="130">
        <f t="shared" si="7"/>
        <v>4.88338192419825</v>
      </c>
      <c r="D35" s="130">
        <f t="shared" si="8"/>
        <v>70.8454810495627</v>
      </c>
      <c r="E35" s="130">
        <f t="shared" si="9"/>
        <v>3.8629737609329444</v>
      </c>
      <c r="F35" s="130">
        <f t="shared" si="10"/>
        <v>0.2915451895043732</v>
      </c>
      <c r="G35" s="130">
        <f t="shared" si="11"/>
        <v>0.21865889212827988</v>
      </c>
      <c r="H35" s="160">
        <f t="shared" si="12"/>
        <v>14.431486880466474</v>
      </c>
      <c r="I35" s="20">
        <f t="shared" si="13"/>
        <v>100.00000000000001</v>
      </c>
    </row>
    <row r="36" spans="1:9" ht="13.5" thickBot="1">
      <c r="A36" s="12" t="s">
        <v>69</v>
      </c>
      <c r="B36" s="162">
        <f t="shared" si="6"/>
        <v>31.696225557071394</v>
      </c>
      <c r="C36" s="162">
        <f t="shared" si="7"/>
        <v>42.24647567075944</v>
      </c>
      <c r="D36" s="162">
        <f t="shared" si="8"/>
        <v>1.8644838562983175</v>
      </c>
      <c r="E36" s="162">
        <f t="shared" si="9"/>
        <v>22.510231923601637</v>
      </c>
      <c r="F36" s="162">
        <f t="shared" si="10"/>
        <v>0.7730786721236926</v>
      </c>
      <c r="G36" s="162">
        <f t="shared" si="11"/>
        <v>0.6821282401091405</v>
      </c>
      <c r="H36" s="163">
        <f t="shared" si="12"/>
        <v>0.22737608003638018</v>
      </c>
      <c r="I36" s="164">
        <f t="shared" si="13"/>
        <v>100</v>
      </c>
    </row>
    <row r="37" spans="1:9" ht="13.5" thickBot="1">
      <c r="A37" s="22"/>
      <c r="B37" s="165">
        <f t="shared" si="6"/>
        <v>35.42551633221034</v>
      </c>
      <c r="C37" s="166">
        <f t="shared" si="7"/>
        <v>16.217469850104976</v>
      </c>
      <c r="D37" s="166">
        <f t="shared" si="8"/>
        <v>8.358966847321907</v>
      </c>
      <c r="E37" s="166">
        <f t="shared" si="9"/>
        <v>34.287876568526926</v>
      </c>
      <c r="F37" s="166">
        <f t="shared" si="10"/>
        <v>3.3421219667008444</v>
      </c>
      <c r="G37" s="166">
        <f t="shared" si="11"/>
        <v>0.5468482984229286</v>
      </c>
      <c r="H37" s="167">
        <f t="shared" si="12"/>
        <v>1.8212001367120745</v>
      </c>
      <c r="I37" s="23">
        <f t="shared" si="13"/>
        <v>100</v>
      </c>
    </row>
  </sheetData>
  <sheetProtection/>
  <hyperlinks>
    <hyperlink ref="A4" location="'Dettaglio Farmacie'!A1" display="FARMACIE"/>
    <hyperlink ref="A33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92" sqref="F92"/>
    </sheetView>
  </sheetViews>
  <sheetFormatPr defaultColWidth="9.140625" defaultRowHeight="12.75"/>
  <cols>
    <col min="1" max="1" width="24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16.7109375" style="0" customWidth="1"/>
    <col min="9" max="9" width="9.00390625" style="0" customWidth="1"/>
    <col min="10" max="10" width="11.00390625" style="0" customWidth="1"/>
    <col min="253" max="253" width="24.7109375" style="0" customWidth="1"/>
    <col min="254" max="254" width="12.00390625" style="0" customWidth="1"/>
    <col min="255" max="255" width="11.421875" style="0" customWidth="1"/>
  </cols>
  <sheetData>
    <row r="1" spans="1:7" ht="13.5" thickBot="1">
      <c r="A1" s="231" t="s">
        <v>96</v>
      </c>
      <c r="B1" s="231"/>
      <c r="C1" s="231"/>
      <c r="D1" s="231"/>
      <c r="E1" s="231"/>
      <c r="F1" s="231"/>
      <c r="G1" s="231"/>
    </row>
    <row r="2" spans="1:7" ht="33.75">
      <c r="A2" s="140" t="s">
        <v>82</v>
      </c>
      <c r="B2" s="141" t="s">
        <v>83</v>
      </c>
      <c r="C2" s="142" t="s">
        <v>84</v>
      </c>
      <c r="D2" s="141" t="s">
        <v>85</v>
      </c>
      <c r="E2" s="143" t="s">
        <v>86</v>
      </c>
      <c r="F2" s="141" t="s">
        <v>87</v>
      </c>
      <c r="G2" s="168" t="s">
        <v>88</v>
      </c>
    </row>
    <row r="3" spans="1:7" ht="15" customHeight="1">
      <c r="A3" s="144" t="s">
        <v>97</v>
      </c>
      <c r="B3" s="145">
        <v>331</v>
      </c>
      <c r="C3" s="145">
        <v>1</v>
      </c>
      <c r="D3" s="145">
        <v>52</v>
      </c>
      <c r="E3" s="146">
        <v>8</v>
      </c>
      <c r="F3" s="145">
        <v>32</v>
      </c>
      <c r="G3" s="147">
        <f>(D3*100)/B3</f>
        <v>15.709969788519638</v>
      </c>
    </row>
    <row r="4" spans="1:7" ht="15" customHeight="1">
      <c r="A4" s="144" t="s">
        <v>98</v>
      </c>
      <c r="B4" s="145">
        <v>202</v>
      </c>
      <c r="C4" s="145">
        <v>5</v>
      </c>
      <c r="D4" s="145">
        <v>29</v>
      </c>
      <c r="E4" s="146">
        <v>6</v>
      </c>
      <c r="F4" s="145">
        <v>36</v>
      </c>
      <c r="G4" s="147">
        <f aca="true" t="shared" si="0" ref="G4:G56">(D4*100)/B4</f>
        <v>14.356435643564357</v>
      </c>
    </row>
    <row r="5" spans="1:7" ht="15" customHeight="1">
      <c r="A5" s="144" t="s">
        <v>99</v>
      </c>
      <c r="B5" s="145">
        <v>489</v>
      </c>
      <c r="C5" s="145">
        <v>16</v>
      </c>
      <c r="D5" s="145">
        <v>71</v>
      </c>
      <c r="E5" s="146">
        <v>9</v>
      </c>
      <c r="F5" s="145">
        <v>97</v>
      </c>
      <c r="G5" s="147">
        <f t="shared" si="0"/>
        <v>14.519427402862986</v>
      </c>
    </row>
    <row r="6" spans="1:7" ht="15" customHeight="1">
      <c r="A6" s="144" t="s">
        <v>100</v>
      </c>
      <c r="B6" s="145">
        <v>144</v>
      </c>
      <c r="C6" s="145">
        <v>6</v>
      </c>
      <c r="D6" s="145">
        <v>22</v>
      </c>
      <c r="E6" s="146">
        <v>1</v>
      </c>
      <c r="F6" s="145">
        <v>14</v>
      </c>
      <c r="G6" s="147">
        <f t="shared" si="0"/>
        <v>15.277777777777779</v>
      </c>
    </row>
    <row r="7" spans="1:7" ht="15" customHeight="1">
      <c r="A7" s="144" t="s">
        <v>101</v>
      </c>
      <c r="B7" s="145">
        <v>958</v>
      </c>
      <c r="C7" s="145">
        <v>27</v>
      </c>
      <c r="D7" s="145">
        <v>171</v>
      </c>
      <c r="E7" s="146">
        <v>39</v>
      </c>
      <c r="F7" s="145">
        <v>102</v>
      </c>
      <c r="G7" s="147">
        <f t="shared" si="0"/>
        <v>17.849686847599166</v>
      </c>
    </row>
    <row r="8" spans="1:7" ht="15" customHeight="1">
      <c r="A8" s="144" t="s">
        <v>102</v>
      </c>
      <c r="B8" s="145">
        <v>597</v>
      </c>
      <c r="C8" s="145">
        <v>12</v>
      </c>
      <c r="D8" s="145">
        <v>124</v>
      </c>
      <c r="E8" s="146">
        <v>22</v>
      </c>
      <c r="F8" s="145">
        <v>88</v>
      </c>
      <c r="G8" s="147">
        <f t="shared" si="0"/>
        <v>20.770519262981576</v>
      </c>
    </row>
    <row r="9" spans="1:7" ht="15" customHeight="1">
      <c r="A9" s="144" t="s">
        <v>103</v>
      </c>
      <c r="B9" s="145">
        <v>323</v>
      </c>
      <c r="C9" s="145">
        <v>6</v>
      </c>
      <c r="D9" s="145">
        <v>51</v>
      </c>
      <c r="E9" s="146">
        <v>6</v>
      </c>
      <c r="F9" s="145">
        <v>66</v>
      </c>
      <c r="G9" s="147">
        <f t="shared" si="0"/>
        <v>15.789473684210526</v>
      </c>
    </row>
    <row r="10" spans="1:7" ht="15" customHeight="1">
      <c r="A10" s="144" t="s">
        <v>104</v>
      </c>
      <c r="B10" s="145">
        <v>400</v>
      </c>
      <c r="C10" s="145">
        <v>6</v>
      </c>
      <c r="D10" s="145">
        <v>77</v>
      </c>
      <c r="E10" s="146">
        <v>10</v>
      </c>
      <c r="F10" s="145">
        <v>29</v>
      </c>
      <c r="G10" s="147">
        <f t="shared" si="0"/>
        <v>19.25</v>
      </c>
    </row>
    <row r="11" spans="1:7" ht="15" customHeight="1">
      <c r="A11" s="144" t="s">
        <v>105</v>
      </c>
      <c r="B11" s="145">
        <v>171</v>
      </c>
      <c r="C11" s="145">
        <v>4</v>
      </c>
      <c r="D11" s="145">
        <v>25</v>
      </c>
      <c r="E11" s="146">
        <v>3</v>
      </c>
      <c r="F11" s="145">
        <v>25</v>
      </c>
      <c r="G11" s="147">
        <f t="shared" si="0"/>
        <v>14.619883040935672</v>
      </c>
    </row>
    <row r="12" spans="1:7" ht="15" customHeight="1">
      <c r="A12" s="144" t="s">
        <v>106</v>
      </c>
      <c r="B12" s="145">
        <v>215</v>
      </c>
      <c r="C12" s="145">
        <v>3</v>
      </c>
      <c r="D12" s="145">
        <v>25</v>
      </c>
      <c r="E12" s="146">
        <v>6</v>
      </c>
      <c r="F12" s="145">
        <v>33</v>
      </c>
      <c r="G12" s="147">
        <f t="shared" si="0"/>
        <v>11.627906976744185</v>
      </c>
    </row>
    <row r="13" spans="1:7" ht="15" customHeight="1">
      <c r="A13" s="144" t="s">
        <v>107</v>
      </c>
      <c r="B13" s="145">
        <v>277</v>
      </c>
      <c r="C13" s="145">
        <v>4</v>
      </c>
      <c r="D13" s="145">
        <v>66</v>
      </c>
      <c r="E13" s="146">
        <v>15</v>
      </c>
      <c r="F13" s="145">
        <v>44</v>
      </c>
      <c r="G13" s="147">
        <f t="shared" si="0"/>
        <v>23.826714801444044</v>
      </c>
    </row>
    <row r="14" spans="1:7" ht="15" customHeight="1">
      <c r="A14" s="144" t="s">
        <v>108</v>
      </c>
      <c r="B14" s="145">
        <v>590</v>
      </c>
      <c r="C14" s="145">
        <v>13</v>
      </c>
      <c r="D14" s="145">
        <v>102</v>
      </c>
      <c r="E14" s="146">
        <v>17</v>
      </c>
      <c r="F14" s="145">
        <v>89</v>
      </c>
      <c r="G14" s="147">
        <f t="shared" si="0"/>
        <v>17.28813559322034</v>
      </c>
    </row>
    <row r="15" spans="1:7" ht="15" customHeight="1">
      <c r="A15" s="144" t="s">
        <v>109</v>
      </c>
      <c r="B15" s="145">
        <v>208</v>
      </c>
      <c r="C15" s="145">
        <v>6</v>
      </c>
      <c r="D15" s="145">
        <v>29</v>
      </c>
      <c r="E15" s="146">
        <v>4</v>
      </c>
      <c r="F15" s="145">
        <v>49</v>
      </c>
      <c r="G15" s="147">
        <f t="shared" si="0"/>
        <v>13.942307692307692</v>
      </c>
    </row>
    <row r="16" spans="1:7" ht="15" customHeight="1">
      <c r="A16" s="144" t="s">
        <v>110</v>
      </c>
      <c r="B16" s="145">
        <v>184</v>
      </c>
      <c r="C16" s="145">
        <v>10</v>
      </c>
      <c r="D16" s="145">
        <v>32</v>
      </c>
      <c r="E16" s="146">
        <v>3</v>
      </c>
      <c r="F16" s="145">
        <v>45</v>
      </c>
      <c r="G16" s="147">
        <f t="shared" si="0"/>
        <v>17.391304347826086</v>
      </c>
    </row>
    <row r="17" spans="1:7" ht="15" customHeight="1">
      <c r="A17" s="144" t="s">
        <v>111</v>
      </c>
      <c r="B17" s="145">
        <v>358</v>
      </c>
      <c r="C17" s="145">
        <v>16</v>
      </c>
      <c r="D17" s="145">
        <v>42</v>
      </c>
      <c r="E17" s="146">
        <v>9</v>
      </c>
      <c r="F17" s="145">
        <v>84</v>
      </c>
      <c r="G17" s="147">
        <f t="shared" si="0"/>
        <v>11.731843575418994</v>
      </c>
    </row>
    <row r="18" spans="1:7" ht="15" customHeight="1">
      <c r="A18" s="144" t="s">
        <v>112</v>
      </c>
      <c r="B18" s="145">
        <v>137</v>
      </c>
      <c r="C18" s="145">
        <v>3</v>
      </c>
      <c r="D18" s="145">
        <v>19</v>
      </c>
      <c r="E18" s="146">
        <v>4</v>
      </c>
      <c r="F18" s="145">
        <v>32</v>
      </c>
      <c r="G18" s="147">
        <f t="shared" si="0"/>
        <v>13.86861313868613</v>
      </c>
    </row>
    <row r="19" spans="1:7" ht="15" customHeight="1">
      <c r="A19" s="144" t="s">
        <v>113</v>
      </c>
      <c r="B19" s="145">
        <v>184</v>
      </c>
      <c r="C19" s="145">
        <v>11</v>
      </c>
      <c r="D19" s="145">
        <v>18</v>
      </c>
      <c r="E19" s="146">
        <v>5</v>
      </c>
      <c r="F19" s="145">
        <v>61</v>
      </c>
      <c r="G19" s="147">
        <f t="shared" si="0"/>
        <v>9.782608695652174</v>
      </c>
    </row>
    <row r="20" spans="1:7" ht="15" customHeight="1">
      <c r="A20" s="144" t="s">
        <v>114</v>
      </c>
      <c r="B20" s="145">
        <v>115</v>
      </c>
      <c r="C20" s="155"/>
      <c r="D20" s="145">
        <v>22</v>
      </c>
      <c r="E20" s="146">
        <v>6</v>
      </c>
      <c r="F20" s="155"/>
      <c r="G20" s="147">
        <f t="shared" si="0"/>
        <v>19.130434782608695</v>
      </c>
    </row>
    <row r="21" spans="1:7" ht="15" customHeight="1">
      <c r="A21" s="144" t="s">
        <v>115</v>
      </c>
      <c r="B21" s="145">
        <v>458</v>
      </c>
      <c r="C21" s="145">
        <v>3</v>
      </c>
      <c r="D21" s="145">
        <v>93</v>
      </c>
      <c r="E21" s="146">
        <v>19</v>
      </c>
      <c r="F21" s="145">
        <v>51</v>
      </c>
      <c r="G21" s="147">
        <f t="shared" si="0"/>
        <v>20.305676855895197</v>
      </c>
    </row>
    <row r="22" spans="1:7" ht="15" customHeight="1">
      <c r="A22" s="144" t="s">
        <v>116</v>
      </c>
      <c r="B22" s="145">
        <v>75</v>
      </c>
      <c r="C22" s="145">
        <v>3</v>
      </c>
      <c r="D22" s="145">
        <v>13</v>
      </c>
      <c r="E22" s="146">
        <v>4</v>
      </c>
      <c r="F22" s="145">
        <v>31</v>
      </c>
      <c r="G22" s="147">
        <f t="shared" si="0"/>
        <v>17.333333333333332</v>
      </c>
    </row>
    <row r="23" spans="1:7" ht="15" customHeight="1">
      <c r="A23" s="144" t="s">
        <v>117</v>
      </c>
      <c r="B23" s="145">
        <v>260</v>
      </c>
      <c r="C23" s="145">
        <v>9</v>
      </c>
      <c r="D23" s="145">
        <v>43</v>
      </c>
      <c r="E23" s="146">
        <v>12</v>
      </c>
      <c r="F23" s="145">
        <v>47</v>
      </c>
      <c r="G23" s="147">
        <f t="shared" si="0"/>
        <v>16.53846153846154</v>
      </c>
    </row>
    <row r="24" spans="1:7" ht="15" customHeight="1">
      <c r="A24" s="144" t="s">
        <v>118</v>
      </c>
      <c r="B24" s="145">
        <v>14</v>
      </c>
      <c r="C24" s="155"/>
      <c r="D24" s="145">
        <v>1</v>
      </c>
      <c r="E24" s="146"/>
      <c r="F24" s="155"/>
      <c r="G24" s="147">
        <f t="shared" si="0"/>
        <v>7.142857142857143</v>
      </c>
    </row>
    <row r="25" spans="1:7" ht="15" customHeight="1">
      <c r="A25" s="144" t="s">
        <v>119</v>
      </c>
      <c r="B25" s="145">
        <v>618</v>
      </c>
      <c r="C25" s="145">
        <v>8</v>
      </c>
      <c r="D25" s="145">
        <v>94</v>
      </c>
      <c r="E25" s="146">
        <v>30</v>
      </c>
      <c r="F25" s="145">
        <v>94</v>
      </c>
      <c r="G25" s="147">
        <f t="shared" si="0"/>
        <v>15.210355987055015</v>
      </c>
    </row>
    <row r="26" spans="1:7" ht="15" customHeight="1">
      <c r="A26" s="144" t="s">
        <v>120</v>
      </c>
      <c r="B26" s="145">
        <v>752</v>
      </c>
      <c r="C26" s="145">
        <v>11</v>
      </c>
      <c r="D26" s="145">
        <v>122</v>
      </c>
      <c r="E26" s="146">
        <v>18</v>
      </c>
      <c r="F26" s="145">
        <v>76</v>
      </c>
      <c r="G26" s="147">
        <f t="shared" si="0"/>
        <v>16.22340425531915</v>
      </c>
    </row>
    <row r="27" spans="1:7" ht="15" customHeight="1">
      <c r="A27" s="144" t="s">
        <v>121</v>
      </c>
      <c r="B27" s="145">
        <v>161</v>
      </c>
      <c r="C27" s="145">
        <v>1</v>
      </c>
      <c r="D27" s="145">
        <v>46</v>
      </c>
      <c r="E27" s="146">
        <v>9</v>
      </c>
      <c r="F27" s="145">
        <v>24</v>
      </c>
      <c r="G27" s="147">
        <f t="shared" si="0"/>
        <v>28.571428571428573</v>
      </c>
    </row>
    <row r="28" spans="1:7" ht="15" customHeight="1">
      <c r="A28" s="144" t="s">
        <v>122</v>
      </c>
      <c r="B28" s="145">
        <v>553</v>
      </c>
      <c r="C28" s="145">
        <v>62</v>
      </c>
      <c r="D28" s="145">
        <v>114</v>
      </c>
      <c r="E28" s="146">
        <v>28</v>
      </c>
      <c r="F28" s="145">
        <v>138</v>
      </c>
      <c r="G28" s="147">
        <f t="shared" si="0"/>
        <v>20.61482820976492</v>
      </c>
    </row>
    <row r="29" spans="1:7" ht="15" customHeight="1">
      <c r="A29" s="144" t="s">
        <v>123</v>
      </c>
      <c r="B29" s="145">
        <v>257</v>
      </c>
      <c r="C29" s="145">
        <v>2</v>
      </c>
      <c r="D29" s="145">
        <v>40</v>
      </c>
      <c r="E29" s="146">
        <v>8</v>
      </c>
      <c r="F29" s="145">
        <v>34</v>
      </c>
      <c r="G29" s="147">
        <f t="shared" si="0"/>
        <v>15.56420233463035</v>
      </c>
    </row>
    <row r="30" spans="1:7" ht="15" customHeight="1">
      <c r="A30" s="144" t="s">
        <v>124</v>
      </c>
      <c r="B30" s="145">
        <v>132</v>
      </c>
      <c r="C30" s="145">
        <v>1</v>
      </c>
      <c r="D30" s="145">
        <v>25</v>
      </c>
      <c r="E30" s="146">
        <v>3</v>
      </c>
      <c r="F30" s="145">
        <v>17</v>
      </c>
      <c r="G30" s="147">
        <f t="shared" si="0"/>
        <v>18.939393939393938</v>
      </c>
    </row>
    <row r="31" spans="1:7" ht="15" customHeight="1">
      <c r="A31" s="144" t="s">
        <v>125</v>
      </c>
      <c r="B31" s="145">
        <v>135</v>
      </c>
      <c r="C31" s="145">
        <v>1</v>
      </c>
      <c r="D31" s="145">
        <v>21</v>
      </c>
      <c r="E31" s="146">
        <v>2</v>
      </c>
      <c r="F31" s="145">
        <v>25</v>
      </c>
      <c r="G31" s="147">
        <f t="shared" si="0"/>
        <v>15.555555555555555</v>
      </c>
    </row>
    <row r="32" spans="1:7" ht="15" customHeight="1">
      <c r="A32" s="144" t="s">
        <v>126</v>
      </c>
      <c r="B32" s="145">
        <v>236</v>
      </c>
      <c r="C32" s="145">
        <v>11</v>
      </c>
      <c r="D32" s="145">
        <v>39</v>
      </c>
      <c r="E32" s="146">
        <v>12</v>
      </c>
      <c r="F32" s="145">
        <v>39</v>
      </c>
      <c r="G32" s="147">
        <f t="shared" si="0"/>
        <v>16.52542372881356</v>
      </c>
    </row>
    <row r="33" spans="1:7" ht="15" customHeight="1">
      <c r="A33" s="144" t="s">
        <v>127</v>
      </c>
      <c r="B33" s="145">
        <v>546</v>
      </c>
      <c r="C33" s="145">
        <v>9</v>
      </c>
      <c r="D33" s="145">
        <v>94</v>
      </c>
      <c r="E33" s="146">
        <v>20</v>
      </c>
      <c r="F33" s="145">
        <v>89</v>
      </c>
      <c r="G33" s="147">
        <f t="shared" si="0"/>
        <v>17.216117216117215</v>
      </c>
    </row>
    <row r="34" spans="1:7" ht="15" customHeight="1">
      <c r="A34" s="144" t="s">
        <v>128</v>
      </c>
      <c r="B34" s="145">
        <v>97</v>
      </c>
      <c r="C34" s="145">
        <v>4</v>
      </c>
      <c r="D34" s="145">
        <v>13</v>
      </c>
      <c r="E34" s="146">
        <v>2</v>
      </c>
      <c r="F34" s="145">
        <v>34</v>
      </c>
      <c r="G34" s="147">
        <f t="shared" si="0"/>
        <v>13.402061855670103</v>
      </c>
    </row>
    <row r="35" spans="1:7" ht="15" customHeight="1">
      <c r="A35" s="144" t="s">
        <v>129</v>
      </c>
      <c r="B35" s="145">
        <v>137</v>
      </c>
      <c r="C35" s="145">
        <v>2</v>
      </c>
      <c r="D35" s="145">
        <v>24</v>
      </c>
      <c r="E35" s="146">
        <v>7</v>
      </c>
      <c r="F35" s="145">
        <v>14</v>
      </c>
      <c r="G35" s="147">
        <f t="shared" si="0"/>
        <v>17.51824817518248</v>
      </c>
    </row>
    <row r="36" spans="1:7" ht="15" customHeight="1">
      <c r="A36" s="144" t="s">
        <v>130</v>
      </c>
      <c r="B36" s="145">
        <v>514</v>
      </c>
      <c r="C36" s="145">
        <v>18</v>
      </c>
      <c r="D36" s="145">
        <v>93</v>
      </c>
      <c r="E36" s="146">
        <v>19</v>
      </c>
      <c r="F36" s="145">
        <v>104</v>
      </c>
      <c r="G36" s="147">
        <f t="shared" si="0"/>
        <v>18.09338521400778</v>
      </c>
    </row>
    <row r="37" spans="1:7" ht="15" customHeight="1">
      <c r="A37" s="144" t="s">
        <v>131</v>
      </c>
      <c r="B37" s="145">
        <v>370</v>
      </c>
      <c r="C37" s="145">
        <v>15</v>
      </c>
      <c r="D37" s="145">
        <v>55</v>
      </c>
      <c r="E37" s="146">
        <v>9</v>
      </c>
      <c r="F37" s="145">
        <v>75</v>
      </c>
      <c r="G37" s="147">
        <f t="shared" si="0"/>
        <v>14.864864864864865</v>
      </c>
    </row>
    <row r="38" spans="1:7" ht="15" customHeight="1">
      <c r="A38" s="144" t="s">
        <v>132</v>
      </c>
      <c r="B38" s="145">
        <v>142</v>
      </c>
      <c r="C38" s="145">
        <v>5</v>
      </c>
      <c r="D38" s="145">
        <v>18</v>
      </c>
      <c r="E38" s="146">
        <v>2</v>
      </c>
      <c r="F38" s="145">
        <v>16</v>
      </c>
      <c r="G38" s="147">
        <f t="shared" si="0"/>
        <v>12.67605633802817</v>
      </c>
    </row>
    <row r="39" spans="1:7" ht="15" customHeight="1">
      <c r="A39" s="144" t="s">
        <v>133</v>
      </c>
      <c r="B39" s="145">
        <v>385</v>
      </c>
      <c r="C39" s="145">
        <v>16</v>
      </c>
      <c r="D39" s="145">
        <v>74</v>
      </c>
      <c r="E39" s="146">
        <v>13</v>
      </c>
      <c r="F39" s="145">
        <v>83</v>
      </c>
      <c r="G39" s="147">
        <f t="shared" si="0"/>
        <v>19.22077922077922</v>
      </c>
    </row>
    <row r="40" spans="1:7" ht="15" customHeight="1">
      <c r="A40" s="144" t="s">
        <v>134</v>
      </c>
      <c r="B40" s="145">
        <v>199</v>
      </c>
      <c r="C40" s="145">
        <v>4</v>
      </c>
      <c r="D40" s="145">
        <v>34</v>
      </c>
      <c r="E40" s="146">
        <v>10</v>
      </c>
      <c r="F40" s="145">
        <v>39</v>
      </c>
      <c r="G40" s="147">
        <f t="shared" si="0"/>
        <v>17.08542713567839</v>
      </c>
    </row>
    <row r="41" spans="1:7" ht="15" customHeight="1">
      <c r="A41" s="144" t="s">
        <v>135</v>
      </c>
      <c r="B41" s="145">
        <v>263</v>
      </c>
      <c r="C41" s="145">
        <v>6</v>
      </c>
      <c r="D41" s="145">
        <v>49</v>
      </c>
      <c r="E41" s="146">
        <v>11</v>
      </c>
      <c r="F41" s="145">
        <v>32</v>
      </c>
      <c r="G41" s="147">
        <f t="shared" si="0"/>
        <v>18.631178707224336</v>
      </c>
    </row>
    <row r="42" spans="1:7" ht="15" customHeight="1">
      <c r="A42" s="144" t="s">
        <v>136</v>
      </c>
      <c r="B42" s="145">
        <v>1230</v>
      </c>
      <c r="C42" s="145">
        <v>20</v>
      </c>
      <c r="D42" s="145">
        <v>203</v>
      </c>
      <c r="E42" s="146">
        <v>42</v>
      </c>
      <c r="F42" s="145">
        <v>136</v>
      </c>
      <c r="G42" s="147">
        <f t="shared" si="0"/>
        <v>16.504065040650406</v>
      </c>
    </row>
    <row r="43" spans="1:7" ht="15" customHeight="1">
      <c r="A43" s="144" t="s">
        <v>137</v>
      </c>
      <c r="B43" s="145">
        <v>289</v>
      </c>
      <c r="C43" s="145">
        <v>6</v>
      </c>
      <c r="D43" s="145">
        <v>51</v>
      </c>
      <c r="E43" s="146">
        <v>13</v>
      </c>
      <c r="F43" s="145">
        <v>42</v>
      </c>
      <c r="G43" s="147">
        <f t="shared" si="0"/>
        <v>17.647058823529413</v>
      </c>
    </row>
    <row r="44" spans="1:7" ht="15" customHeight="1">
      <c r="A44" s="144" t="s">
        <v>138</v>
      </c>
      <c r="B44" s="145">
        <v>128</v>
      </c>
      <c r="C44" s="145">
        <v>8</v>
      </c>
      <c r="D44" s="145">
        <v>20</v>
      </c>
      <c r="E44" s="146">
        <v>6</v>
      </c>
      <c r="F44" s="145">
        <v>40</v>
      </c>
      <c r="G44" s="147">
        <f t="shared" si="0"/>
        <v>15.625</v>
      </c>
    </row>
    <row r="45" spans="1:7" ht="15" customHeight="1">
      <c r="A45" s="144" t="s">
        <v>139</v>
      </c>
      <c r="B45" s="145">
        <v>527</v>
      </c>
      <c r="C45" s="145">
        <v>16</v>
      </c>
      <c r="D45" s="145">
        <v>77</v>
      </c>
      <c r="E45" s="146">
        <v>18</v>
      </c>
      <c r="F45" s="145">
        <v>105</v>
      </c>
      <c r="G45" s="147">
        <f t="shared" si="0"/>
        <v>14.61100569259962</v>
      </c>
    </row>
    <row r="46" spans="1:7" ht="15" customHeight="1">
      <c r="A46" s="144" t="s">
        <v>140</v>
      </c>
      <c r="B46" s="145">
        <v>271</v>
      </c>
      <c r="C46" s="145">
        <v>8</v>
      </c>
      <c r="D46" s="145">
        <v>55</v>
      </c>
      <c r="E46" s="146">
        <v>9</v>
      </c>
      <c r="F46" s="145">
        <v>63</v>
      </c>
      <c r="G46" s="147">
        <f t="shared" si="0"/>
        <v>20.29520295202952</v>
      </c>
    </row>
    <row r="47" spans="1:7" ht="15" customHeight="1">
      <c r="A47" s="144" t="s">
        <v>141</v>
      </c>
      <c r="B47" s="145">
        <v>248</v>
      </c>
      <c r="C47" s="155"/>
      <c r="D47" s="145">
        <v>34</v>
      </c>
      <c r="E47" s="146">
        <v>3</v>
      </c>
      <c r="F47" s="145">
        <v>24</v>
      </c>
      <c r="G47" s="147">
        <f t="shared" si="0"/>
        <v>13.709677419354838</v>
      </c>
    </row>
    <row r="48" spans="1:7" ht="15" customHeight="1">
      <c r="A48" s="144" t="s">
        <v>142</v>
      </c>
      <c r="B48" s="145">
        <v>595</v>
      </c>
      <c r="C48" s="145">
        <v>59</v>
      </c>
      <c r="D48" s="145">
        <v>122</v>
      </c>
      <c r="E48" s="146">
        <v>26</v>
      </c>
      <c r="F48" s="145">
        <v>215</v>
      </c>
      <c r="G48" s="147">
        <f t="shared" si="0"/>
        <v>20.50420168067227</v>
      </c>
    </row>
    <row r="49" spans="1:7" ht="15" customHeight="1">
      <c r="A49" s="144" t="s">
        <v>143</v>
      </c>
      <c r="B49" s="145">
        <v>209</v>
      </c>
      <c r="C49" s="145">
        <v>7</v>
      </c>
      <c r="D49" s="145">
        <v>42</v>
      </c>
      <c r="E49" s="146">
        <v>11</v>
      </c>
      <c r="F49" s="145">
        <v>29</v>
      </c>
      <c r="G49" s="147">
        <f t="shared" si="0"/>
        <v>20.095693779904305</v>
      </c>
    </row>
    <row r="50" spans="1:7" ht="15" customHeight="1">
      <c r="A50" s="144" t="s">
        <v>144</v>
      </c>
      <c r="B50" s="145">
        <v>205</v>
      </c>
      <c r="C50" s="145">
        <v>6</v>
      </c>
      <c r="D50" s="145">
        <v>38</v>
      </c>
      <c r="E50" s="146">
        <v>9</v>
      </c>
      <c r="F50" s="145">
        <v>26</v>
      </c>
      <c r="G50" s="147">
        <f t="shared" si="0"/>
        <v>18.536585365853657</v>
      </c>
    </row>
    <row r="51" spans="1:7" ht="15" customHeight="1">
      <c r="A51" s="144" t="s">
        <v>145</v>
      </c>
      <c r="B51" s="145">
        <v>148</v>
      </c>
      <c r="C51" s="145">
        <v>1</v>
      </c>
      <c r="D51" s="145">
        <v>20</v>
      </c>
      <c r="E51" s="146">
        <v>1</v>
      </c>
      <c r="F51" s="145">
        <v>13</v>
      </c>
      <c r="G51" s="147">
        <f t="shared" si="0"/>
        <v>13.513513513513514</v>
      </c>
    </row>
    <row r="52" spans="1:7" ht="15" customHeight="1">
      <c r="A52" s="144" t="s">
        <v>146</v>
      </c>
      <c r="B52" s="145">
        <v>260</v>
      </c>
      <c r="C52" s="145">
        <v>9</v>
      </c>
      <c r="D52" s="145">
        <v>45</v>
      </c>
      <c r="E52" s="146">
        <v>3</v>
      </c>
      <c r="F52" s="145">
        <v>55</v>
      </c>
      <c r="G52" s="147">
        <f t="shared" si="0"/>
        <v>17.307692307692307</v>
      </c>
    </row>
    <row r="53" spans="1:7" ht="15" customHeight="1">
      <c r="A53" s="144" t="s">
        <v>147</v>
      </c>
      <c r="B53" s="145">
        <v>793</v>
      </c>
      <c r="C53" s="145">
        <v>68</v>
      </c>
      <c r="D53" s="145">
        <v>143</v>
      </c>
      <c r="E53" s="146">
        <v>27</v>
      </c>
      <c r="F53" s="145">
        <v>307</v>
      </c>
      <c r="G53" s="147">
        <f t="shared" si="0"/>
        <v>18.0327868852459</v>
      </c>
    </row>
    <row r="54" spans="1:7" ht="15" customHeight="1">
      <c r="A54" s="144" t="s">
        <v>148</v>
      </c>
      <c r="B54" s="145">
        <v>818</v>
      </c>
      <c r="C54" s="145">
        <v>42</v>
      </c>
      <c r="D54" s="145">
        <v>162</v>
      </c>
      <c r="E54" s="146">
        <v>22</v>
      </c>
      <c r="F54" s="145">
        <v>186</v>
      </c>
      <c r="G54" s="147">
        <f t="shared" si="0"/>
        <v>19.804400977995112</v>
      </c>
    </row>
    <row r="55" spans="1:7" ht="15" customHeight="1">
      <c r="A55" s="144" t="s">
        <v>149</v>
      </c>
      <c r="B55" s="145">
        <v>257</v>
      </c>
      <c r="C55" s="145">
        <v>7</v>
      </c>
      <c r="D55" s="145">
        <v>53</v>
      </c>
      <c r="E55" s="146">
        <v>6</v>
      </c>
      <c r="F55" s="145">
        <v>66</v>
      </c>
      <c r="G55" s="147">
        <f t="shared" si="0"/>
        <v>20.622568093385215</v>
      </c>
    </row>
    <row r="56" spans="1:7" ht="15" customHeight="1" thickBot="1">
      <c r="A56" s="144" t="s">
        <v>150</v>
      </c>
      <c r="B56" s="145">
        <v>414</v>
      </c>
      <c r="C56" s="145">
        <v>13</v>
      </c>
      <c r="D56" s="145">
        <v>69</v>
      </c>
      <c r="E56" s="146">
        <v>13</v>
      </c>
      <c r="F56" s="145">
        <v>54</v>
      </c>
      <c r="G56" s="147">
        <f t="shared" si="0"/>
        <v>16.666666666666668</v>
      </c>
    </row>
    <row r="57" spans="1:7" ht="15" customHeight="1" thickBot="1" thickTop="1">
      <c r="A57" s="148" t="s">
        <v>36</v>
      </c>
      <c r="B57" s="149">
        <f>SUM(B3:B56)</f>
        <v>18579</v>
      </c>
      <c r="C57" s="149">
        <f>SUM(C3:C56)</f>
        <v>610</v>
      </c>
      <c r="D57" s="149">
        <f>SUM(D3:D56)</f>
        <v>3216</v>
      </c>
      <c r="E57" s="150">
        <f>SUM(E3:E56)</f>
        <v>620</v>
      </c>
      <c r="F57" s="149">
        <f>SUM(F3:F56)</f>
        <v>3349</v>
      </c>
      <c r="G57" s="151">
        <f>(D57*100)/B57</f>
        <v>17.309865977716775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2014-05-20T11:53:36Z</cp:lastPrinted>
  <dcterms:created xsi:type="dcterms:W3CDTF">2010-08-12T12:35:51Z</dcterms:created>
  <dcterms:modified xsi:type="dcterms:W3CDTF">2015-07-24T11:35:01Z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