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ntestazione" sheetId="1" r:id="rId1"/>
    <sheet name=" Attività complessiva sportelli" sheetId="6" r:id="rId2"/>
    <sheet name="Prenotazioni per Struttura" sheetId="3" r:id="rId3"/>
    <sheet name="Dettaglio Farmacie" sheetId="4" r:id="rId4"/>
  </sheets>
  <calcPr calcId="152511"/>
</workbook>
</file>

<file path=xl/calcChain.xml><?xml version="1.0" encoding="utf-8"?>
<calcChain xmlns="http://schemas.openxmlformats.org/spreadsheetml/2006/main">
  <c r="C4" i="6" l="1"/>
  <c r="B17" i="6" l="1"/>
  <c r="H51" i="6"/>
  <c r="G51" i="6"/>
  <c r="F51" i="6"/>
  <c r="E51" i="6"/>
  <c r="D51" i="6"/>
  <c r="B51" i="6"/>
  <c r="C50" i="6"/>
  <c r="C49" i="6"/>
  <c r="C48" i="6"/>
  <c r="C47" i="6"/>
  <c r="C46" i="6"/>
  <c r="C45" i="6"/>
  <c r="C44" i="6"/>
  <c r="C43" i="6"/>
  <c r="C42" i="6"/>
  <c r="C41" i="6"/>
  <c r="C40" i="6"/>
  <c r="H35" i="6"/>
  <c r="G35" i="6"/>
  <c r="F35" i="6"/>
  <c r="E35" i="6"/>
  <c r="C35" i="6"/>
  <c r="B35" i="6"/>
  <c r="C27" i="6"/>
  <c r="C26" i="6"/>
  <c r="C25" i="6"/>
  <c r="C21" i="6"/>
  <c r="H17" i="6"/>
  <c r="G17" i="6"/>
  <c r="F17" i="6"/>
  <c r="E17" i="6"/>
  <c r="D17" i="6"/>
  <c r="C16" i="6"/>
  <c r="C15" i="6"/>
  <c r="C14" i="6"/>
  <c r="C13" i="6"/>
  <c r="C12" i="6"/>
  <c r="C11" i="6"/>
  <c r="C10" i="6"/>
  <c r="C9" i="6"/>
  <c r="C8" i="6"/>
  <c r="C7" i="6"/>
  <c r="C6" i="6"/>
  <c r="C5" i="6"/>
  <c r="H54" i="6" l="1"/>
  <c r="F54" i="6"/>
  <c r="D54" i="6"/>
  <c r="E54" i="6"/>
  <c r="G54" i="6"/>
  <c r="B54" i="6"/>
  <c r="C51" i="6"/>
  <c r="C17" i="6"/>
  <c r="C54" i="6" l="1"/>
  <c r="F56" i="4" l="1"/>
  <c r="E56" i="4"/>
  <c r="D56" i="4"/>
  <c r="C56" i="4"/>
  <c r="B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56" i="4" l="1"/>
  <c r="H24" i="3"/>
  <c r="G24" i="3"/>
  <c r="F24" i="3"/>
  <c r="E24" i="3"/>
  <c r="D24" i="3"/>
  <c r="C24" i="3"/>
  <c r="B24" i="3"/>
  <c r="I23" i="3"/>
  <c r="I22" i="3"/>
  <c r="I21" i="3"/>
  <c r="I20" i="3"/>
  <c r="I19" i="3"/>
  <c r="I18" i="3"/>
  <c r="I17" i="3"/>
  <c r="I16" i="3"/>
  <c r="I15" i="3"/>
  <c r="I14" i="3"/>
  <c r="I13" i="3"/>
  <c r="H8" i="3"/>
  <c r="G8" i="3"/>
  <c r="F8" i="3"/>
  <c r="E8" i="3"/>
  <c r="D8" i="3"/>
  <c r="C8" i="3"/>
  <c r="B8" i="3"/>
  <c r="I7" i="3"/>
  <c r="G37" i="3" s="1"/>
  <c r="I6" i="3"/>
  <c r="G36" i="3" s="1"/>
  <c r="I5" i="3"/>
  <c r="G35" i="3" s="1"/>
  <c r="I4" i="3"/>
  <c r="G34" i="3" s="1"/>
  <c r="I3" i="3"/>
  <c r="G33" i="3" s="1"/>
  <c r="I24" i="3" l="1"/>
  <c r="F27" i="3"/>
  <c r="H27" i="3"/>
  <c r="D34" i="3"/>
  <c r="H34" i="3"/>
  <c r="C27" i="3"/>
  <c r="E27" i="3"/>
  <c r="G27" i="3"/>
  <c r="B34" i="3"/>
  <c r="F34" i="3"/>
  <c r="D27" i="3"/>
  <c r="D36" i="3"/>
  <c r="H36" i="3"/>
  <c r="B36" i="3"/>
  <c r="F36" i="3"/>
  <c r="I8" i="3"/>
  <c r="B27" i="3"/>
  <c r="B33" i="3"/>
  <c r="D33" i="3"/>
  <c r="F33" i="3"/>
  <c r="H33" i="3"/>
  <c r="B35" i="3"/>
  <c r="D35" i="3"/>
  <c r="F35" i="3"/>
  <c r="H35" i="3"/>
  <c r="B37" i="3"/>
  <c r="D37" i="3"/>
  <c r="F37" i="3"/>
  <c r="H37" i="3"/>
  <c r="C33" i="3"/>
  <c r="E33" i="3"/>
  <c r="C34" i="3"/>
  <c r="E34" i="3"/>
  <c r="C35" i="3"/>
  <c r="E35" i="3"/>
  <c r="C36" i="3"/>
  <c r="E36" i="3"/>
  <c r="C37" i="3"/>
  <c r="E37" i="3"/>
  <c r="I34" i="3" l="1"/>
  <c r="I36" i="3"/>
  <c r="I37" i="3"/>
  <c r="I35" i="3"/>
  <c r="I33" i="3"/>
  <c r="I27" i="3"/>
  <c r="H38" i="3"/>
  <c r="F38" i="3"/>
  <c r="D38" i="3"/>
  <c r="B38" i="3"/>
  <c r="E38" i="3"/>
  <c r="G38" i="3"/>
  <c r="C38" i="3"/>
  <c r="I38" i="3" l="1"/>
</calcChain>
</file>

<file path=xl/sharedStrings.xml><?xml version="1.0" encoding="utf-8"?>
<sst xmlns="http://schemas.openxmlformats.org/spreadsheetml/2006/main" count="199" uniqueCount="149">
  <si>
    <t>N. 1 TRIESTINA</t>
  </si>
  <si>
    <t xml:space="preserve">PRENOTAZIONI  </t>
  </si>
  <si>
    <t>DA PUNTO DI PRENOTAZIONE</t>
  </si>
  <si>
    <t>A STRUTTURA</t>
  </si>
  <si>
    <t>Metodologia dell'estrapolazione:</t>
  </si>
  <si>
    <t>Dati estrapolati da "Business Objects":</t>
  </si>
  <si>
    <t>AZIENDA PER L'ASSISTENZA SANITARIA</t>
  </si>
  <si>
    <t>Sportelli CUP</t>
  </si>
  <si>
    <t>Prenotazioni totali</t>
  </si>
  <si>
    <t>Prenotazioni</t>
  </si>
  <si>
    <t>LABORATORIO</t>
  </si>
  <si>
    <t>di cui PRELIEVI *</t>
  </si>
  <si>
    <t>Disdette</t>
  </si>
  <si>
    <t>Acquisizioni</t>
  </si>
  <si>
    <t>Incassi</t>
  </si>
  <si>
    <t>Farmacie</t>
  </si>
  <si>
    <t>Maggiore</t>
  </si>
  <si>
    <t>Cattinara</t>
  </si>
  <si>
    <t>Burlo Garofolo</t>
  </si>
  <si>
    <t xml:space="preserve">Farneto </t>
  </si>
  <si>
    <t>AOUTS Nordio</t>
  </si>
  <si>
    <t>Stock</t>
  </si>
  <si>
    <t>Opicina</t>
  </si>
  <si>
    <t>Duino Aurisina</t>
  </si>
  <si>
    <t>Vespucci</t>
  </si>
  <si>
    <t>Puccini</t>
  </si>
  <si>
    <t>Muggia</t>
  </si>
  <si>
    <t>San Giovanni</t>
  </si>
  <si>
    <t>TOTALE</t>
  </si>
  <si>
    <t>di cui PRELIEVI</t>
  </si>
  <si>
    <t xml:space="preserve">Incassi </t>
  </si>
  <si>
    <t>CALL CENTER</t>
  </si>
  <si>
    <t>Call Center Regionale *</t>
  </si>
  <si>
    <t>REFERENTI</t>
  </si>
  <si>
    <t>Referenti Burlo</t>
  </si>
  <si>
    <t>Referenti AOUTS e DS</t>
  </si>
  <si>
    <t>Sportelli Incasso</t>
  </si>
  <si>
    <t>Ticket WEB</t>
  </si>
  <si>
    <t>Casse Automatiche AOR</t>
  </si>
  <si>
    <t>Altre postazioni</t>
  </si>
  <si>
    <t>Cattinara Reparti</t>
  </si>
  <si>
    <t>Maggiore Reparti</t>
  </si>
  <si>
    <t>Burlo Reparti</t>
  </si>
  <si>
    <t>CCV</t>
  </si>
  <si>
    <t>C. Sociale Oncologico</t>
  </si>
  <si>
    <t>D1 ambulatori</t>
  </si>
  <si>
    <t xml:space="preserve">D2 ambulatori </t>
  </si>
  <si>
    <t>D3 ambulatori</t>
  </si>
  <si>
    <t>D4 ambulatori</t>
  </si>
  <si>
    <t>DDD,DSM,DIP e SP</t>
  </si>
  <si>
    <t>TOTALE COMPLESSIVO</t>
  </si>
  <si>
    <t>Conteggiati anche i prelievi microbiologici e i prelievi domiciliari</t>
  </si>
  <si>
    <t>PUNTI DI PRENOTAZIONE</t>
  </si>
  <si>
    <t xml:space="preserve">AOR TS </t>
  </si>
  <si>
    <t>IRCCS Burlo Garofolo</t>
  </si>
  <si>
    <t>ACCREDITATI ESTERNI</t>
  </si>
  <si>
    <t>LP AOUTS</t>
  </si>
  <si>
    <t>LP BURLO</t>
  </si>
  <si>
    <t>Somma:</t>
  </si>
  <si>
    <t>CALL CENTER REGIONALE</t>
  </si>
  <si>
    <t>FARMACIE</t>
  </si>
  <si>
    <t>SPORTELLI CUP AOUTS</t>
  </si>
  <si>
    <t>BURLO SPORTELLI CUP</t>
  </si>
  <si>
    <t>"REPARTI"</t>
  </si>
  <si>
    <t>AOR TS Cattinara Reparti</t>
  </si>
  <si>
    <t>AOR TS Maggiore Reparti</t>
  </si>
  <si>
    <t>BURLO Reparti</t>
  </si>
  <si>
    <t>AAS1 Dipartimenti</t>
  </si>
  <si>
    <t>Referenti AOUTS</t>
  </si>
  <si>
    <t>Referenti BURLO</t>
  </si>
  <si>
    <t>FARMACIA</t>
  </si>
  <si>
    <t>PRENOTAZIONI</t>
  </si>
  <si>
    <t xml:space="preserve">ACQUISIZIONI  </t>
  </si>
  <si>
    <t>DISDETTE ANNULLI</t>
  </si>
  <si>
    <t>ann stesso gg pren</t>
  </si>
  <si>
    <t>INCASSI</t>
  </si>
  <si>
    <t>% DISDETTE / ANNULLI</t>
  </si>
  <si>
    <t>ALABARDA</t>
  </si>
  <si>
    <t>ALTURA</t>
  </si>
  <si>
    <t>AMAZZONE TRIONFANTE</t>
  </si>
  <si>
    <t>ANGELO D'ORO</t>
  </si>
  <si>
    <t>ANNUNZIATA</t>
  </si>
  <si>
    <t>AQUILA IMPERIALE</t>
  </si>
  <si>
    <t xml:space="preserve">AQUILINIA </t>
  </si>
  <si>
    <t>BAIAMONTI</t>
  </si>
  <si>
    <t>BASILICA</t>
  </si>
  <si>
    <t>BUDIN</t>
  </si>
  <si>
    <t>BUSOLINI</t>
  </si>
  <si>
    <t>CAMMELLO</t>
  </si>
  <si>
    <t>CARSO</t>
  </si>
  <si>
    <t>CEDRO</t>
  </si>
  <si>
    <t>CENTAURO</t>
  </si>
  <si>
    <t>CERMELJ</t>
  </si>
  <si>
    <t xml:space="preserve">CORSO </t>
  </si>
  <si>
    <t>CROCE AZZURRA</t>
  </si>
  <si>
    <t>DE LEITENBURG</t>
  </si>
  <si>
    <t>DUE LUCCI</t>
  </si>
  <si>
    <t>ESCULAPIO</t>
  </si>
  <si>
    <t>FERNETTI</t>
  </si>
  <si>
    <t xml:space="preserve">FLAVIA </t>
  </si>
  <si>
    <t>FUMANERI</t>
  </si>
  <si>
    <t xml:space="preserve"> FURIGO</t>
  </si>
  <si>
    <t>GALENO</t>
  </si>
  <si>
    <t>GEMELLI</t>
  </si>
  <si>
    <t>GIGLIO</t>
  </si>
  <si>
    <t>GIUSTIZIA</t>
  </si>
  <si>
    <t>GUARDIELLA</t>
  </si>
  <si>
    <t>IGEA</t>
  </si>
  <si>
    <t>LLOYD</t>
  </si>
  <si>
    <t>LOGAR</t>
  </si>
  <si>
    <t>MADDALENA</t>
  </si>
  <si>
    <t>MADONNA DEL MARE</t>
  </si>
  <si>
    <t>MELARA</t>
  </si>
  <si>
    <t>MINERVA</t>
  </si>
  <si>
    <t>MODERNA</t>
  </si>
  <si>
    <t>OBELISCO</t>
  </si>
  <si>
    <t>PATUNA</t>
  </si>
  <si>
    <t xml:space="preserve">PENSO </t>
  </si>
  <si>
    <t xml:space="preserve">RUBINO GIANNI </t>
  </si>
  <si>
    <t>RUBINO UMBERTO</t>
  </si>
  <si>
    <t>SALUTE</t>
  </si>
  <si>
    <t>SAMARITANO</t>
  </si>
  <si>
    <t>SAN GIUSTO</t>
  </si>
  <si>
    <t>SAN LORENZO</t>
  </si>
  <si>
    <t>SAN LUIGI</t>
  </si>
  <si>
    <t>SANT'ANDREA</t>
  </si>
  <si>
    <t>SPONZA</t>
  </si>
  <si>
    <t>TESTA D'ORO</t>
  </si>
  <si>
    <t>UNIVERSITA'</t>
  </si>
  <si>
    <t>VAL ROSANDRA</t>
  </si>
  <si>
    <t>S.C. Sistema Informativo - Statistica ed Informatizzazione Amministrativa</t>
  </si>
  <si>
    <t>PRIVATI Accreditati</t>
  </si>
  <si>
    <t>Referenti AAS1</t>
  </si>
  <si>
    <t>Casse Automatiche AAS1</t>
  </si>
  <si>
    <t>AAS1 Sportelli</t>
  </si>
  <si>
    <t xml:space="preserve">AAS1 CCV </t>
  </si>
  <si>
    <t>AAS1 CSO</t>
  </si>
  <si>
    <t>AAS1 Ambulatori Distretti</t>
  </si>
  <si>
    <t xml:space="preserve">AAS1 </t>
  </si>
  <si>
    <t>LP AAS1e Accreditati</t>
  </si>
  <si>
    <t>LP AAS1 e Accreditati</t>
  </si>
  <si>
    <t>NOVEMBRE 2015</t>
  </si>
  <si>
    <t>Intervallo di analisi: 01/11/2015 - 30/11/2015 - ESCLUSE PRENOTAZIONI PER CENTRI PRELIEVI</t>
  </si>
  <si>
    <t>novembre 2015</t>
  </si>
  <si>
    <t>Casse Automatiche BURLO</t>
  </si>
  <si>
    <t>Periodo di analisi: 01/11/2015 - 30/11/2015</t>
  </si>
  <si>
    <t>Estrapolazione ed elaborazione effettuta da: Michela Perosa</t>
  </si>
  <si>
    <t>L'attività del distretto 2 e di valmaura confluisce negli sportelli CUP</t>
  </si>
  <si>
    <t>176 prestazioni non attribuibili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</si>
</sst>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4"/>
      <name val="Arial"/>
      <family val="2"/>
    </font>
    <font>
      <b/>
      <i/>
      <sz val="10"/>
      <name val="Arial"/>
      <family val="2"/>
    </font>
    <font>
      <b/>
      <sz val="36"/>
      <name val="Arial"/>
      <family val="2"/>
    </font>
    <font>
      <b/>
      <sz val="24"/>
      <name val="Arial"/>
      <family val="2"/>
    </font>
    <font>
      <b/>
      <sz val="16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u/>
      <sz val="8"/>
      <color indexed="12"/>
      <name val="Arial"/>
      <family val="2"/>
    </font>
    <font>
      <i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0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22"/>
      </right>
      <top style="double">
        <color indexed="64"/>
      </top>
      <bottom/>
      <diagonal/>
    </border>
    <border>
      <left style="medium">
        <color indexed="22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22"/>
      </bottom>
      <diagonal/>
    </border>
    <border>
      <left/>
      <right style="double">
        <color indexed="22"/>
      </right>
      <top style="double">
        <color indexed="64"/>
      </top>
      <bottom style="medium">
        <color indexed="22"/>
      </bottom>
      <diagonal/>
    </border>
    <border>
      <left/>
      <right style="double">
        <color indexed="64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double">
        <color indexed="64"/>
      </left>
      <right/>
      <top/>
      <bottom style="medium">
        <color indexed="22"/>
      </bottom>
      <diagonal/>
    </border>
    <border>
      <left style="double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double">
        <color indexed="22"/>
      </right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double">
        <color indexed="64"/>
      </left>
      <right style="double">
        <color indexed="64"/>
      </right>
      <top/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/>
      <right style="double">
        <color indexed="22"/>
      </right>
      <top style="medium">
        <color indexed="22"/>
      </top>
      <bottom style="medium">
        <color indexed="22"/>
      </bottom>
      <diagonal/>
    </border>
    <border>
      <left/>
      <right style="double">
        <color indexed="64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22"/>
      </top>
      <bottom style="double">
        <color indexed="64"/>
      </bottom>
      <diagonal/>
    </border>
    <border>
      <left/>
      <right style="double">
        <color indexed="22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22"/>
      </top>
      <bottom style="double">
        <color indexed="64"/>
      </bottom>
      <diagonal/>
    </border>
    <border>
      <left/>
      <right style="medium">
        <color indexed="22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22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22"/>
      </right>
      <top style="double">
        <color indexed="64"/>
      </top>
      <bottom style="double">
        <color indexed="64"/>
      </bottom>
      <diagonal/>
    </border>
    <border>
      <left style="medium">
        <color indexed="22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double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22"/>
      </left>
      <right style="double">
        <color indexed="64"/>
      </right>
      <top/>
      <bottom style="medium">
        <color indexed="22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double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double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3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49" fontId="2" fillId="0" borderId="0" xfId="0" applyNumberFormat="1" applyFont="1"/>
    <xf numFmtId="0" fontId="3" fillId="0" borderId="0" xfId="0" applyFont="1"/>
    <xf numFmtId="0" fontId="9" fillId="3" borderId="1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15" xfId="0" applyFont="1" applyBorder="1"/>
    <xf numFmtId="3" fontId="3" fillId="0" borderId="16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/>
    </xf>
    <xf numFmtId="3" fontId="3" fillId="0" borderId="18" xfId="0" applyNumberFormat="1" applyFont="1" applyBorder="1" applyAlignment="1">
      <alignment horizontal="right"/>
    </xf>
    <xf numFmtId="3" fontId="3" fillId="0" borderId="19" xfId="0" applyNumberFormat="1" applyFont="1" applyBorder="1" applyAlignment="1"/>
    <xf numFmtId="3" fontId="3" fillId="0" borderId="20" xfId="0" applyNumberFormat="1" applyFont="1" applyBorder="1" applyAlignment="1"/>
    <xf numFmtId="3" fontId="3" fillId="0" borderId="21" xfId="0" applyNumberFormat="1" applyFont="1" applyBorder="1" applyAlignment="1">
      <alignment horizontal="right"/>
    </xf>
    <xf numFmtId="0" fontId="3" fillId="0" borderId="22" xfId="0" applyFont="1" applyBorder="1"/>
    <xf numFmtId="3" fontId="3" fillId="0" borderId="23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3" fillId="0" borderId="26" xfId="0" applyNumberFormat="1" applyFont="1" applyBorder="1" applyAlignment="1"/>
    <xf numFmtId="3" fontId="3" fillId="0" borderId="27" xfId="0" applyNumberFormat="1" applyFont="1" applyBorder="1" applyAlignment="1"/>
    <xf numFmtId="3" fontId="3" fillId="0" borderId="28" xfId="0" applyNumberFormat="1" applyFont="1" applyBorder="1" applyAlignment="1">
      <alignment horizontal="right"/>
    </xf>
    <xf numFmtId="3" fontId="3" fillId="5" borderId="26" xfId="0" applyNumberFormat="1" applyFont="1" applyFill="1" applyBorder="1" applyAlignment="1"/>
    <xf numFmtId="3" fontId="3" fillId="0" borderId="29" xfId="0" applyNumberFormat="1" applyFont="1" applyBorder="1" applyAlignment="1">
      <alignment horizontal="right"/>
    </xf>
    <xf numFmtId="3" fontId="3" fillId="0" borderId="30" xfId="0" applyNumberFormat="1" applyFont="1" applyFill="1" applyBorder="1" applyAlignment="1">
      <alignment horizontal="right"/>
    </xf>
    <xf numFmtId="3" fontId="3" fillId="0" borderId="31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0" fontId="3" fillId="0" borderId="32" xfId="0" applyFont="1" applyBorder="1"/>
    <xf numFmtId="3" fontId="3" fillId="0" borderId="33" xfId="0" applyNumberFormat="1" applyFont="1" applyBorder="1" applyAlignment="1">
      <alignment horizontal="right"/>
    </xf>
    <xf numFmtId="3" fontId="3" fillId="0" borderId="34" xfId="0" applyNumberFormat="1" applyFont="1" applyBorder="1" applyAlignment="1"/>
    <xf numFmtId="0" fontId="10" fillId="0" borderId="35" xfId="0" applyFont="1" applyBorder="1"/>
    <xf numFmtId="3" fontId="10" fillId="0" borderId="36" xfId="0" applyNumberFormat="1" applyFont="1" applyBorder="1" applyAlignment="1">
      <alignment horizontal="right"/>
    </xf>
    <xf numFmtId="3" fontId="10" fillId="0" borderId="37" xfId="0" applyNumberFormat="1" applyFont="1" applyBorder="1" applyAlignment="1">
      <alignment horizontal="right"/>
    </xf>
    <xf numFmtId="3" fontId="10" fillId="0" borderId="38" xfId="0" applyNumberFormat="1" applyFont="1" applyBorder="1" applyAlignment="1">
      <alignment horizontal="right"/>
    </xf>
    <xf numFmtId="3" fontId="10" fillId="0" borderId="39" xfId="0" applyNumberFormat="1" applyFont="1" applyBorder="1" applyAlignment="1">
      <alignment horizontal="right"/>
    </xf>
    <xf numFmtId="3" fontId="10" fillId="0" borderId="4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0" fontId="3" fillId="0" borderId="49" xfId="0" applyFont="1" applyBorder="1"/>
    <xf numFmtId="3" fontId="3" fillId="0" borderId="50" xfId="0" applyNumberFormat="1" applyFont="1" applyBorder="1" applyAlignment="1">
      <alignment horizontal="right"/>
    </xf>
    <xf numFmtId="3" fontId="0" fillId="0" borderId="51" xfId="0" applyNumberFormat="1" applyBorder="1"/>
    <xf numFmtId="3" fontId="3" fillId="0" borderId="52" xfId="0" applyNumberFormat="1" applyFont="1" applyBorder="1" applyAlignment="1">
      <alignment horizontal="right"/>
    </xf>
    <xf numFmtId="3" fontId="3" fillId="0" borderId="53" xfId="0" applyNumberFormat="1" applyFont="1" applyBorder="1" applyAlignment="1"/>
    <xf numFmtId="3" fontId="3" fillId="0" borderId="54" xfId="0" applyNumberFormat="1" applyFont="1" applyBorder="1" applyAlignment="1">
      <alignment horizontal="right"/>
    </xf>
    <xf numFmtId="3" fontId="3" fillId="0" borderId="55" xfId="0" applyNumberFormat="1" applyFont="1" applyBorder="1" applyAlignment="1">
      <alignment horizontal="right"/>
    </xf>
    <xf numFmtId="0" fontId="0" fillId="0" borderId="0" xfId="0" applyAlignment="1"/>
    <xf numFmtId="3" fontId="3" fillId="0" borderId="20" xfId="0" applyNumberFormat="1" applyFont="1" applyBorder="1" applyAlignment="1">
      <alignment horizontal="right"/>
    </xf>
    <xf numFmtId="3" fontId="3" fillId="0" borderId="56" xfId="0" applyNumberFormat="1" applyFont="1" applyBorder="1" applyAlignment="1">
      <alignment horizontal="right"/>
    </xf>
    <xf numFmtId="3" fontId="3" fillId="0" borderId="27" xfId="0" applyNumberFormat="1" applyFont="1" applyBorder="1" applyAlignment="1">
      <alignment horizontal="right"/>
    </xf>
    <xf numFmtId="0" fontId="3" fillId="0" borderId="35" xfId="0" applyFont="1" applyBorder="1"/>
    <xf numFmtId="3" fontId="3" fillId="0" borderId="36" xfId="0" applyNumberFormat="1" applyFont="1" applyBorder="1" applyAlignment="1">
      <alignment horizontal="right"/>
    </xf>
    <xf numFmtId="3" fontId="3" fillId="0" borderId="57" xfId="0" applyNumberFormat="1" applyFont="1" applyBorder="1" applyAlignment="1">
      <alignment horizontal="right"/>
    </xf>
    <xf numFmtId="3" fontId="3" fillId="0" borderId="58" xfId="0" applyNumberFormat="1" applyFont="1" applyBorder="1" applyAlignment="1">
      <alignment horizontal="right"/>
    </xf>
    <xf numFmtId="3" fontId="3" fillId="0" borderId="59" xfId="0" applyNumberFormat="1" applyFont="1" applyBorder="1" applyAlignment="1"/>
    <xf numFmtId="3" fontId="3" fillId="0" borderId="60" xfId="0" applyNumberFormat="1" applyFont="1" applyBorder="1" applyAlignment="1">
      <alignment horizontal="right"/>
    </xf>
    <xf numFmtId="3" fontId="3" fillId="0" borderId="48" xfId="0" applyNumberFormat="1" applyFont="1" applyBorder="1" applyAlignment="1">
      <alignment horizontal="right"/>
    </xf>
    <xf numFmtId="3" fontId="3" fillId="5" borderId="61" xfId="0" applyNumberFormat="1" applyFont="1" applyFill="1" applyBorder="1" applyAlignment="1">
      <alignment horizontal="right"/>
    </xf>
    <xf numFmtId="3" fontId="3" fillId="5" borderId="20" xfId="0" applyNumberFormat="1" applyFont="1" applyFill="1" applyBorder="1" applyAlignment="1">
      <alignment horizontal="right"/>
    </xf>
    <xf numFmtId="3" fontId="3" fillId="5" borderId="28" xfId="0" applyNumberFormat="1" applyFont="1" applyFill="1" applyBorder="1" applyAlignment="1">
      <alignment horizontal="right"/>
    </xf>
    <xf numFmtId="3" fontId="3" fillId="5" borderId="62" xfId="0" applyNumberFormat="1" applyFont="1" applyFill="1" applyBorder="1" applyAlignment="1">
      <alignment horizontal="right"/>
    </xf>
    <xf numFmtId="3" fontId="3" fillId="5" borderId="27" xfId="0" applyNumberFormat="1" applyFont="1" applyFill="1" applyBorder="1" applyAlignment="1">
      <alignment horizontal="right"/>
    </xf>
    <xf numFmtId="0" fontId="2" fillId="0" borderId="35" xfId="0" applyFont="1" applyBorder="1"/>
    <xf numFmtId="3" fontId="10" fillId="0" borderId="57" xfId="0" applyNumberFormat="1" applyFont="1" applyBorder="1" applyAlignment="1">
      <alignment horizontal="right"/>
    </xf>
    <xf numFmtId="3" fontId="2" fillId="5" borderId="40" xfId="0" applyNumberFormat="1" applyFont="1" applyFill="1" applyBorder="1" applyAlignment="1">
      <alignment horizontal="right"/>
    </xf>
    <xf numFmtId="0" fontId="2" fillId="0" borderId="0" xfId="0" applyFont="1" applyBorder="1"/>
    <xf numFmtId="3" fontId="3" fillId="5" borderId="0" xfId="0" applyNumberFormat="1" applyFont="1" applyFill="1" applyBorder="1" applyAlignment="1">
      <alignment horizontal="right"/>
    </xf>
    <xf numFmtId="3" fontId="2" fillId="0" borderId="0" xfId="0" applyNumberFormat="1" applyFont="1" applyBorder="1" applyAlignment="1"/>
    <xf numFmtId="3" fontId="2" fillId="5" borderId="0" xfId="0" applyNumberFormat="1" applyFont="1" applyFill="1" applyBorder="1" applyAlignment="1">
      <alignment horizontal="right"/>
    </xf>
    <xf numFmtId="3" fontId="3" fillId="5" borderId="65" xfId="0" applyNumberFormat="1" applyFont="1" applyFill="1" applyBorder="1" applyAlignment="1"/>
    <xf numFmtId="3" fontId="0" fillId="0" borderId="0" xfId="0" applyNumberFormat="1"/>
    <xf numFmtId="3" fontId="3" fillId="0" borderId="0" xfId="0" applyNumberFormat="1" applyFont="1"/>
    <xf numFmtId="0" fontId="3" fillId="0" borderId="66" xfId="0" applyFont="1" applyBorder="1"/>
    <xf numFmtId="0" fontId="2" fillId="0" borderId="22" xfId="0" applyFont="1" applyBorder="1"/>
    <xf numFmtId="3" fontId="10" fillId="0" borderId="23" xfId="0" applyNumberFormat="1" applyFont="1" applyBorder="1"/>
    <xf numFmtId="3" fontId="10" fillId="0" borderId="28" xfId="0" applyNumberFormat="1" applyFont="1" applyBorder="1"/>
    <xf numFmtId="3" fontId="10" fillId="0" borderId="67" xfId="0" applyNumberFormat="1" applyFont="1" applyBorder="1"/>
    <xf numFmtId="0" fontId="2" fillId="0" borderId="68" xfId="0" applyFont="1" applyBorder="1"/>
    <xf numFmtId="3" fontId="10" fillId="0" borderId="69" xfId="0" applyNumberFormat="1" applyFont="1" applyBorder="1" applyAlignment="1">
      <alignment horizontal="right"/>
    </xf>
    <xf numFmtId="0" fontId="11" fillId="0" borderId="0" xfId="0" applyFont="1" applyFill="1" applyBorder="1"/>
    <xf numFmtId="3" fontId="12" fillId="0" borderId="0" xfId="0" applyNumberFormat="1" applyFont="1" applyFill="1" applyBorder="1"/>
    <xf numFmtId="0" fontId="12" fillId="0" borderId="0" xfId="0" applyFont="1" applyFill="1" applyBorder="1"/>
    <xf numFmtId="0" fontId="13" fillId="7" borderId="1" xfId="0" applyFont="1" applyFill="1" applyBorder="1" applyAlignment="1">
      <alignment vertical="center" wrapText="1"/>
    </xf>
    <xf numFmtId="3" fontId="11" fillId="7" borderId="70" xfId="0" applyNumberFormat="1" applyFont="1" applyFill="1" applyBorder="1" applyAlignment="1">
      <alignment horizontal="center" textRotation="90" wrapText="1"/>
    </xf>
    <xf numFmtId="3" fontId="11" fillId="7" borderId="71" xfId="0" applyNumberFormat="1" applyFont="1" applyFill="1" applyBorder="1" applyAlignment="1">
      <alignment horizontal="center" textRotation="90" wrapText="1"/>
    </xf>
    <xf numFmtId="0" fontId="11" fillId="7" borderId="71" xfId="0" applyFont="1" applyFill="1" applyBorder="1" applyAlignment="1">
      <alignment horizontal="center" textRotation="90" wrapText="1"/>
    </xf>
    <xf numFmtId="0" fontId="11" fillId="7" borderId="72" xfId="0" applyFont="1" applyFill="1" applyBorder="1" applyAlignment="1">
      <alignment horizontal="center" textRotation="90" wrapText="1"/>
    </xf>
    <xf numFmtId="0" fontId="11" fillId="7" borderId="73" xfId="0" applyFont="1" applyFill="1" applyBorder="1" applyAlignment="1">
      <alignment horizontal="center" textRotation="90" wrapText="1"/>
    </xf>
    <xf numFmtId="0" fontId="11" fillId="7" borderId="3" xfId="0" applyFont="1" applyFill="1" applyBorder="1" applyAlignment="1">
      <alignment horizontal="center" textRotation="90" wrapText="1"/>
    </xf>
    <xf numFmtId="0" fontId="11" fillId="0" borderId="74" xfId="0" applyFont="1" applyFill="1" applyBorder="1"/>
    <xf numFmtId="3" fontId="12" fillId="0" borderId="75" xfId="0" applyNumberFormat="1" applyFont="1" applyFill="1" applyBorder="1"/>
    <xf numFmtId="3" fontId="12" fillId="0" borderId="76" xfId="0" applyNumberFormat="1" applyFont="1" applyFill="1" applyBorder="1"/>
    <xf numFmtId="3" fontId="12" fillId="0" borderId="77" xfId="0" applyNumberFormat="1" applyFont="1" applyFill="1" applyBorder="1"/>
    <xf numFmtId="3" fontId="12" fillId="0" borderId="78" xfId="0" applyNumberFormat="1" applyFont="1" applyFill="1" applyBorder="1"/>
    <xf numFmtId="0" fontId="14" fillId="0" borderId="78" xfId="1" applyFill="1" applyBorder="1" applyAlignment="1" applyProtection="1"/>
    <xf numFmtId="3" fontId="12" fillId="0" borderId="79" xfId="0" applyNumberFormat="1" applyFont="1" applyFill="1" applyBorder="1"/>
    <xf numFmtId="3" fontId="12" fillId="0" borderId="0" xfId="0" applyNumberFormat="1" applyFont="1" applyFill="1"/>
    <xf numFmtId="3" fontId="12" fillId="0" borderId="80" xfId="0" applyNumberFormat="1" applyFont="1" applyFill="1" applyBorder="1"/>
    <xf numFmtId="0" fontId="11" fillId="0" borderId="78" xfId="0" applyFont="1" applyFill="1" applyBorder="1"/>
    <xf numFmtId="3" fontId="12" fillId="0" borderId="80" xfId="0" quotePrefix="1" applyNumberFormat="1" applyFont="1" applyFill="1" applyBorder="1"/>
    <xf numFmtId="3" fontId="12" fillId="0" borderId="80" xfId="0" quotePrefix="1" applyNumberFormat="1" applyFont="1" applyFill="1" applyBorder="1" applyAlignment="1">
      <alignment horizontal="right"/>
    </xf>
    <xf numFmtId="3" fontId="12" fillId="0" borderId="81" xfId="0" applyNumberFormat="1" applyFont="1" applyFill="1" applyBorder="1"/>
    <xf numFmtId="0" fontId="15" fillId="0" borderId="82" xfId="0" applyFont="1" applyBorder="1"/>
    <xf numFmtId="3" fontId="16" fillId="0" borderId="83" xfId="0" applyNumberFormat="1" applyFont="1" applyBorder="1"/>
    <xf numFmtId="3" fontId="16" fillId="0" borderId="71" xfId="0" applyNumberFormat="1" applyFont="1" applyBorder="1"/>
    <xf numFmtId="3" fontId="16" fillId="0" borderId="72" xfId="0" applyNumberFormat="1" applyFont="1" applyBorder="1"/>
    <xf numFmtId="3" fontId="17" fillId="0" borderId="82" xfId="0" applyNumberFormat="1" applyFont="1" applyBorder="1"/>
    <xf numFmtId="0" fontId="15" fillId="0" borderId="0" xfId="0" applyFont="1" applyFill="1" applyBorder="1"/>
    <xf numFmtId="0" fontId="13" fillId="8" borderId="1" xfId="0" applyFont="1" applyFill="1" applyBorder="1" applyAlignment="1">
      <alignment vertical="center" wrapText="1"/>
    </xf>
    <xf numFmtId="3" fontId="11" fillId="8" borderId="70" xfId="0" applyNumberFormat="1" applyFont="1" applyFill="1" applyBorder="1" applyAlignment="1">
      <alignment horizontal="center" textRotation="90" wrapText="1"/>
    </xf>
    <xf numFmtId="3" fontId="11" fillId="8" borderId="71" xfId="0" applyNumberFormat="1" applyFont="1" applyFill="1" applyBorder="1" applyAlignment="1">
      <alignment horizontal="center" textRotation="90" wrapText="1"/>
    </xf>
    <xf numFmtId="0" fontId="11" fillId="8" borderId="71" xfId="0" applyFont="1" applyFill="1" applyBorder="1" applyAlignment="1">
      <alignment horizontal="center" textRotation="90" wrapText="1"/>
    </xf>
    <xf numFmtId="0" fontId="11" fillId="8" borderId="72" xfId="0" applyFont="1" applyFill="1" applyBorder="1" applyAlignment="1">
      <alignment horizontal="center" textRotation="90" wrapText="1"/>
    </xf>
    <xf numFmtId="0" fontId="11" fillId="8" borderId="73" xfId="0" applyFont="1" applyFill="1" applyBorder="1" applyAlignment="1">
      <alignment horizontal="center" textRotation="90" wrapText="1"/>
    </xf>
    <xf numFmtId="0" fontId="11" fillId="8" borderId="3" xfId="0" applyFont="1" applyFill="1" applyBorder="1" applyAlignment="1">
      <alignment horizontal="center" textRotation="90" wrapText="1"/>
    </xf>
    <xf numFmtId="3" fontId="18" fillId="0" borderId="79" xfId="0" applyNumberFormat="1" applyFont="1" applyFill="1" applyBorder="1"/>
    <xf numFmtId="0" fontId="15" fillId="0" borderId="82" xfId="0" applyFont="1" applyFill="1" applyBorder="1"/>
    <xf numFmtId="3" fontId="12" fillId="0" borderId="82" xfId="0" applyNumberFormat="1" applyFont="1" applyFill="1" applyBorder="1"/>
    <xf numFmtId="3" fontId="17" fillId="0" borderId="82" xfId="0" applyNumberFormat="1" applyFont="1" applyFill="1" applyBorder="1"/>
    <xf numFmtId="4" fontId="12" fillId="0" borderId="75" xfId="0" applyNumberFormat="1" applyFont="1" applyFill="1" applyBorder="1"/>
    <xf numFmtId="4" fontId="12" fillId="0" borderId="84" xfId="0" applyNumberFormat="1" applyFont="1" applyFill="1" applyBorder="1"/>
    <xf numFmtId="4" fontId="12" fillId="0" borderId="74" xfId="0" applyNumberFormat="1" applyFont="1" applyFill="1" applyBorder="1"/>
    <xf numFmtId="0" fontId="19" fillId="0" borderId="78" xfId="1" applyFont="1" applyFill="1" applyBorder="1" applyAlignment="1" applyProtection="1"/>
    <xf numFmtId="4" fontId="12" fillId="0" borderId="85" xfId="0" applyNumberFormat="1" applyFont="1" applyFill="1" applyBorder="1"/>
    <xf numFmtId="4" fontId="12" fillId="0" borderId="0" xfId="0" applyNumberFormat="1" applyFont="1" applyFill="1" applyBorder="1"/>
    <xf numFmtId="3" fontId="12" fillId="0" borderId="86" xfId="0" applyNumberFormat="1" applyFont="1" applyFill="1" applyBorder="1"/>
    <xf numFmtId="4" fontId="17" fillId="0" borderId="70" xfId="0" applyNumberFormat="1" applyFont="1" applyFill="1" applyBorder="1"/>
    <xf numFmtId="4" fontId="17" fillId="0" borderId="83" xfId="0" applyNumberFormat="1" applyFont="1" applyFill="1" applyBorder="1"/>
    <xf numFmtId="4" fontId="17" fillId="0" borderId="87" xfId="0" applyNumberFormat="1" applyFont="1" applyFill="1" applyBorder="1"/>
    <xf numFmtId="0" fontId="17" fillId="2" borderId="88" xfId="0" applyFont="1" applyFill="1" applyBorder="1" applyAlignment="1">
      <alignment vertical="center"/>
    </xf>
    <xf numFmtId="0" fontId="11" fillId="2" borderId="89" xfId="0" applyFont="1" applyFill="1" applyBorder="1" applyAlignment="1">
      <alignment horizontal="center" vertical="center" wrapText="1"/>
    </xf>
    <xf numFmtId="0" fontId="11" fillId="2" borderId="89" xfId="0" applyFont="1" applyFill="1" applyBorder="1" applyAlignment="1">
      <alignment vertical="center"/>
    </xf>
    <xf numFmtId="0" fontId="11" fillId="2" borderId="90" xfId="0" applyFont="1" applyFill="1" applyBorder="1" applyAlignment="1">
      <alignment horizontal="center" vertical="center"/>
    </xf>
    <xf numFmtId="0" fontId="17" fillId="0" borderId="91" xfId="0" applyFont="1" applyBorder="1"/>
    <xf numFmtId="3" fontId="3" fillId="0" borderId="79" xfId="0" applyNumberFormat="1" applyFont="1" applyFill="1" applyBorder="1" applyAlignment="1">
      <alignment horizontal="center"/>
    </xf>
    <xf numFmtId="2" fontId="3" fillId="0" borderId="92" xfId="0" applyNumberFormat="1" applyFont="1" applyFill="1" applyBorder="1" applyAlignment="1">
      <alignment horizontal="center"/>
    </xf>
    <xf numFmtId="3" fontId="3" fillId="9" borderId="79" xfId="0" applyNumberFormat="1" applyFont="1" applyFill="1" applyBorder="1" applyAlignment="1">
      <alignment horizontal="center"/>
    </xf>
    <xf numFmtId="3" fontId="3" fillId="9" borderId="79" xfId="0" quotePrefix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0" borderId="93" xfId="0" applyFont="1" applyBorder="1"/>
    <xf numFmtId="3" fontId="3" fillId="0" borderId="94" xfId="0" applyNumberFormat="1" applyFont="1" applyFill="1" applyBorder="1" applyAlignment="1">
      <alignment horizontal="center"/>
    </xf>
    <xf numFmtId="0" fontId="2" fillId="0" borderId="95" xfId="0" applyFont="1" applyBorder="1" applyAlignment="1">
      <alignment vertical="center"/>
    </xf>
    <xf numFmtId="3" fontId="2" fillId="0" borderId="96" xfId="0" applyNumberFormat="1" applyFont="1" applyFill="1" applyBorder="1" applyAlignment="1">
      <alignment horizontal="center" vertical="center"/>
    </xf>
    <xf numFmtId="2" fontId="2" fillId="0" borderId="97" xfId="0" applyNumberFormat="1" applyFont="1" applyFill="1" applyBorder="1" applyAlignment="1">
      <alignment horizontal="center" vertical="center"/>
    </xf>
    <xf numFmtId="3" fontId="10" fillId="0" borderId="32" xfId="0" applyNumberFormat="1" applyFont="1" applyBorder="1"/>
    <xf numFmtId="3" fontId="3" fillId="0" borderId="98" xfId="0" applyNumberFormat="1" applyFont="1" applyBorder="1" applyAlignment="1">
      <alignment horizontal="right"/>
    </xf>
    <xf numFmtId="3" fontId="10" fillId="0" borderId="99" xfId="0" applyNumberFormat="1" applyFont="1" applyBorder="1"/>
    <xf numFmtId="3" fontId="3" fillId="0" borderId="100" xfId="0" applyNumberFormat="1" applyFont="1" applyBorder="1" applyAlignment="1">
      <alignment horizontal="right"/>
    </xf>
    <xf numFmtId="0" fontId="9" fillId="6" borderId="9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0" fillId="0" borderId="0" xfId="0" applyFill="1"/>
    <xf numFmtId="3" fontId="3" fillId="10" borderId="79" xfId="0" applyNumberFormat="1" applyFont="1" applyFill="1" applyBorder="1" applyAlignment="1">
      <alignment horizontal="center"/>
    </xf>
    <xf numFmtId="3" fontId="3" fillId="11" borderId="79" xfId="0" applyNumberFormat="1" applyFont="1" applyFill="1" applyBorder="1" applyAlignment="1">
      <alignment horizontal="center"/>
    </xf>
    <xf numFmtId="3" fontId="3" fillId="11" borderId="94" xfId="0" applyNumberFormat="1" applyFont="1" applyFill="1" applyBorder="1" applyAlignment="1">
      <alignment horizontal="center"/>
    </xf>
    <xf numFmtId="3" fontId="2" fillId="11" borderId="96" xfId="0" applyNumberFormat="1" applyFont="1" applyFill="1" applyBorder="1" applyAlignment="1">
      <alignment horizontal="center" vertical="center"/>
    </xf>
    <xf numFmtId="0" fontId="11" fillId="10" borderId="89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5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 wrapText="1"/>
    </xf>
    <xf numFmtId="0" fontId="9" fillId="6" borderId="35" xfId="0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center" vertical="center"/>
    </xf>
    <xf numFmtId="0" fontId="9" fillId="6" borderId="43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4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2" fillId="5" borderId="42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35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47" xfId="0" applyFont="1" applyFill="1" applyBorder="1" applyAlignment="1">
      <alignment horizontal="center" vertical="center"/>
    </xf>
    <xf numFmtId="49" fontId="17" fillId="0" borderId="7" xfId="0" applyNumberFormat="1" applyFont="1" applyBorder="1" applyAlignment="1">
      <alignment horizontal="center"/>
    </xf>
    <xf numFmtId="0" fontId="20" fillId="0" borderId="0" xfId="0" applyFont="1"/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314325</xdr:colOff>
      <xdr:row>0</xdr:row>
      <xdr:rowOff>171450</xdr:rowOff>
    </xdr:from>
    <xdr:to>
      <xdr:col>15</xdr:col>
      <xdr:colOff>495300</xdr:colOff>
      <xdr:row>2</xdr:row>
      <xdr:rowOff>95250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171450"/>
          <a:ext cx="7905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"/>
  <sheetViews>
    <sheetView tabSelected="1" workbookViewId="0">
      <selection activeCell="H72" sqref="H72"/>
    </sheetView>
  </sheetViews>
  <sheetFormatPr defaultRowHeight="15" x14ac:dyDescent="0.25"/>
  <cols>
    <col min="1" max="1" width="13" customWidth="1"/>
    <col min="2" max="2" width="11.28515625" customWidth="1"/>
    <col min="16" max="16" width="9" customWidth="1"/>
    <col min="17" max="17" width="0.140625" customWidth="1"/>
    <col min="18" max="18" width="9.140625" hidden="1" customWidth="1"/>
    <col min="257" max="257" width="13" customWidth="1"/>
    <col min="258" max="258" width="11.28515625" customWidth="1"/>
    <col min="272" max="272" width="9" customWidth="1"/>
    <col min="273" max="273" width="0.140625" customWidth="1"/>
    <col min="274" max="274" width="0" hidden="1" customWidth="1"/>
    <col min="513" max="513" width="13" customWidth="1"/>
    <col min="514" max="514" width="11.28515625" customWidth="1"/>
    <col min="528" max="528" width="9" customWidth="1"/>
    <col min="529" max="529" width="0.140625" customWidth="1"/>
    <col min="530" max="530" width="0" hidden="1" customWidth="1"/>
    <col min="769" max="769" width="13" customWidth="1"/>
    <col min="770" max="770" width="11.28515625" customWidth="1"/>
    <col min="784" max="784" width="9" customWidth="1"/>
    <col min="785" max="785" width="0.140625" customWidth="1"/>
    <col min="786" max="786" width="0" hidden="1" customWidth="1"/>
    <col min="1025" max="1025" width="13" customWidth="1"/>
    <col min="1026" max="1026" width="11.28515625" customWidth="1"/>
    <col min="1040" max="1040" width="9" customWidth="1"/>
    <col min="1041" max="1041" width="0.140625" customWidth="1"/>
    <col min="1042" max="1042" width="0" hidden="1" customWidth="1"/>
    <col min="1281" max="1281" width="13" customWidth="1"/>
    <col min="1282" max="1282" width="11.28515625" customWidth="1"/>
    <col min="1296" max="1296" width="9" customWidth="1"/>
    <col min="1297" max="1297" width="0.140625" customWidth="1"/>
    <col min="1298" max="1298" width="0" hidden="1" customWidth="1"/>
    <col min="1537" max="1537" width="13" customWidth="1"/>
    <col min="1538" max="1538" width="11.28515625" customWidth="1"/>
    <col min="1552" max="1552" width="9" customWidth="1"/>
    <col min="1553" max="1553" width="0.140625" customWidth="1"/>
    <col min="1554" max="1554" width="0" hidden="1" customWidth="1"/>
    <col min="1793" max="1793" width="13" customWidth="1"/>
    <col min="1794" max="1794" width="11.28515625" customWidth="1"/>
    <col min="1808" max="1808" width="9" customWidth="1"/>
    <col min="1809" max="1809" width="0.140625" customWidth="1"/>
    <col min="1810" max="1810" width="0" hidden="1" customWidth="1"/>
    <col min="2049" max="2049" width="13" customWidth="1"/>
    <col min="2050" max="2050" width="11.28515625" customWidth="1"/>
    <col min="2064" max="2064" width="9" customWidth="1"/>
    <col min="2065" max="2065" width="0.140625" customWidth="1"/>
    <col min="2066" max="2066" width="0" hidden="1" customWidth="1"/>
    <col min="2305" max="2305" width="13" customWidth="1"/>
    <col min="2306" max="2306" width="11.28515625" customWidth="1"/>
    <col min="2320" max="2320" width="9" customWidth="1"/>
    <col min="2321" max="2321" width="0.140625" customWidth="1"/>
    <col min="2322" max="2322" width="0" hidden="1" customWidth="1"/>
    <col min="2561" max="2561" width="13" customWidth="1"/>
    <col min="2562" max="2562" width="11.28515625" customWidth="1"/>
    <col min="2576" max="2576" width="9" customWidth="1"/>
    <col min="2577" max="2577" width="0.140625" customWidth="1"/>
    <col min="2578" max="2578" width="0" hidden="1" customWidth="1"/>
    <col min="2817" max="2817" width="13" customWidth="1"/>
    <col min="2818" max="2818" width="11.28515625" customWidth="1"/>
    <col min="2832" max="2832" width="9" customWidth="1"/>
    <col min="2833" max="2833" width="0.140625" customWidth="1"/>
    <col min="2834" max="2834" width="0" hidden="1" customWidth="1"/>
    <col min="3073" max="3073" width="13" customWidth="1"/>
    <col min="3074" max="3074" width="11.28515625" customWidth="1"/>
    <col min="3088" max="3088" width="9" customWidth="1"/>
    <col min="3089" max="3089" width="0.140625" customWidth="1"/>
    <col min="3090" max="3090" width="0" hidden="1" customWidth="1"/>
    <col min="3329" max="3329" width="13" customWidth="1"/>
    <col min="3330" max="3330" width="11.28515625" customWidth="1"/>
    <col min="3344" max="3344" width="9" customWidth="1"/>
    <col min="3345" max="3345" width="0.140625" customWidth="1"/>
    <col min="3346" max="3346" width="0" hidden="1" customWidth="1"/>
    <col min="3585" max="3585" width="13" customWidth="1"/>
    <col min="3586" max="3586" width="11.28515625" customWidth="1"/>
    <col min="3600" max="3600" width="9" customWidth="1"/>
    <col min="3601" max="3601" width="0.140625" customWidth="1"/>
    <col min="3602" max="3602" width="0" hidden="1" customWidth="1"/>
    <col min="3841" max="3841" width="13" customWidth="1"/>
    <col min="3842" max="3842" width="11.28515625" customWidth="1"/>
    <col min="3856" max="3856" width="9" customWidth="1"/>
    <col min="3857" max="3857" width="0.140625" customWidth="1"/>
    <col min="3858" max="3858" width="0" hidden="1" customWidth="1"/>
    <col min="4097" max="4097" width="13" customWidth="1"/>
    <col min="4098" max="4098" width="11.28515625" customWidth="1"/>
    <col min="4112" max="4112" width="9" customWidth="1"/>
    <col min="4113" max="4113" width="0.140625" customWidth="1"/>
    <col min="4114" max="4114" width="0" hidden="1" customWidth="1"/>
    <col min="4353" max="4353" width="13" customWidth="1"/>
    <col min="4354" max="4354" width="11.28515625" customWidth="1"/>
    <col min="4368" max="4368" width="9" customWidth="1"/>
    <col min="4369" max="4369" width="0.140625" customWidth="1"/>
    <col min="4370" max="4370" width="0" hidden="1" customWidth="1"/>
    <col min="4609" max="4609" width="13" customWidth="1"/>
    <col min="4610" max="4610" width="11.28515625" customWidth="1"/>
    <col min="4624" max="4624" width="9" customWidth="1"/>
    <col min="4625" max="4625" width="0.140625" customWidth="1"/>
    <col min="4626" max="4626" width="0" hidden="1" customWidth="1"/>
    <col min="4865" max="4865" width="13" customWidth="1"/>
    <col min="4866" max="4866" width="11.28515625" customWidth="1"/>
    <col min="4880" max="4880" width="9" customWidth="1"/>
    <col min="4881" max="4881" width="0.140625" customWidth="1"/>
    <col min="4882" max="4882" width="0" hidden="1" customWidth="1"/>
    <col min="5121" max="5121" width="13" customWidth="1"/>
    <col min="5122" max="5122" width="11.28515625" customWidth="1"/>
    <col min="5136" max="5136" width="9" customWidth="1"/>
    <col min="5137" max="5137" width="0.140625" customWidth="1"/>
    <col min="5138" max="5138" width="0" hidden="1" customWidth="1"/>
    <col min="5377" max="5377" width="13" customWidth="1"/>
    <col min="5378" max="5378" width="11.28515625" customWidth="1"/>
    <col min="5392" max="5392" width="9" customWidth="1"/>
    <col min="5393" max="5393" width="0.140625" customWidth="1"/>
    <col min="5394" max="5394" width="0" hidden="1" customWidth="1"/>
    <col min="5633" max="5633" width="13" customWidth="1"/>
    <col min="5634" max="5634" width="11.28515625" customWidth="1"/>
    <col min="5648" max="5648" width="9" customWidth="1"/>
    <col min="5649" max="5649" width="0.140625" customWidth="1"/>
    <col min="5650" max="5650" width="0" hidden="1" customWidth="1"/>
    <col min="5889" max="5889" width="13" customWidth="1"/>
    <col min="5890" max="5890" width="11.28515625" customWidth="1"/>
    <col min="5904" max="5904" width="9" customWidth="1"/>
    <col min="5905" max="5905" width="0.140625" customWidth="1"/>
    <col min="5906" max="5906" width="0" hidden="1" customWidth="1"/>
    <col min="6145" max="6145" width="13" customWidth="1"/>
    <col min="6146" max="6146" width="11.28515625" customWidth="1"/>
    <col min="6160" max="6160" width="9" customWidth="1"/>
    <col min="6161" max="6161" width="0.140625" customWidth="1"/>
    <col min="6162" max="6162" width="0" hidden="1" customWidth="1"/>
    <col min="6401" max="6401" width="13" customWidth="1"/>
    <col min="6402" max="6402" width="11.28515625" customWidth="1"/>
    <col min="6416" max="6416" width="9" customWidth="1"/>
    <col min="6417" max="6417" width="0.140625" customWidth="1"/>
    <col min="6418" max="6418" width="0" hidden="1" customWidth="1"/>
    <col min="6657" max="6657" width="13" customWidth="1"/>
    <col min="6658" max="6658" width="11.28515625" customWidth="1"/>
    <col min="6672" max="6672" width="9" customWidth="1"/>
    <col min="6673" max="6673" width="0.140625" customWidth="1"/>
    <col min="6674" max="6674" width="0" hidden="1" customWidth="1"/>
    <col min="6913" max="6913" width="13" customWidth="1"/>
    <col min="6914" max="6914" width="11.28515625" customWidth="1"/>
    <col min="6928" max="6928" width="9" customWidth="1"/>
    <col min="6929" max="6929" width="0.140625" customWidth="1"/>
    <col min="6930" max="6930" width="0" hidden="1" customWidth="1"/>
    <col min="7169" max="7169" width="13" customWidth="1"/>
    <col min="7170" max="7170" width="11.28515625" customWidth="1"/>
    <col min="7184" max="7184" width="9" customWidth="1"/>
    <col min="7185" max="7185" width="0.140625" customWidth="1"/>
    <col min="7186" max="7186" width="0" hidden="1" customWidth="1"/>
    <col min="7425" max="7425" width="13" customWidth="1"/>
    <col min="7426" max="7426" width="11.28515625" customWidth="1"/>
    <col min="7440" max="7440" width="9" customWidth="1"/>
    <col min="7441" max="7441" width="0.140625" customWidth="1"/>
    <col min="7442" max="7442" width="0" hidden="1" customWidth="1"/>
    <col min="7681" max="7681" width="13" customWidth="1"/>
    <col min="7682" max="7682" width="11.28515625" customWidth="1"/>
    <col min="7696" max="7696" width="9" customWidth="1"/>
    <col min="7697" max="7697" width="0.140625" customWidth="1"/>
    <col min="7698" max="7698" width="0" hidden="1" customWidth="1"/>
    <col min="7937" max="7937" width="13" customWidth="1"/>
    <col min="7938" max="7938" width="11.28515625" customWidth="1"/>
    <col min="7952" max="7952" width="9" customWidth="1"/>
    <col min="7953" max="7953" width="0.140625" customWidth="1"/>
    <col min="7954" max="7954" width="0" hidden="1" customWidth="1"/>
    <col min="8193" max="8193" width="13" customWidth="1"/>
    <col min="8194" max="8194" width="11.28515625" customWidth="1"/>
    <col min="8208" max="8208" width="9" customWidth="1"/>
    <col min="8209" max="8209" width="0.140625" customWidth="1"/>
    <col min="8210" max="8210" width="0" hidden="1" customWidth="1"/>
    <col min="8449" max="8449" width="13" customWidth="1"/>
    <col min="8450" max="8450" width="11.28515625" customWidth="1"/>
    <col min="8464" max="8464" width="9" customWidth="1"/>
    <col min="8465" max="8465" width="0.140625" customWidth="1"/>
    <col min="8466" max="8466" width="0" hidden="1" customWidth="1"/>
    <col min="8705" max="8705" width="13" customWidth="1"/>
    <col min="8706" max="8706" width="11.28515625" customWidth="1"/>
    <col min="8720" max="8720" width="9" customWidth="1"/>
    <col min="8721" max="8721" width="0.140625" customWidth="1"/>
    <col min="8722" max="8722" width="0" hidden="1" customWidth="1"/>
    <col min="8961" max="8961" width="13" customWidth="1"/>
    <col min="8962" max="8962" width="11.28515625" customWidth="1"/>
    <col min="8976" max="8976" width="9" customWidth="1"/>
    <col min="8977" max="8977" width="0.140625" customWidth="1"/>
    <col min="8978" max="8978" width="0" hidden="1" customWidth="1"/>
    <col min="9217" max="9217" width="13" customWidth="1"/>
    <col min="9218" max="9218" width="11.28515625" customWidth="1"/>
    <col min="9232" max="9232" width="9" customWidth="1"/>
    <col min="9233" max="9233" width="0.140625" customWidth="1"/>
    <col min="9234" max="9234" width="0" hidden="1" customWidth="1"/>
    <col min="9473" max="9473" width="13" customWidth="1"/>
    <col min="9474" max="9474" width="11.28515625" customWidth="1"/>
    <col min="9488" max="9488" width="9" customWidth="1"/>
    <col min="9489" max="9489" width="0.140625" customWidth="1"/>
    <col min="9490" max="9490" width="0" hidden="1" customWidth="1"/>
    <col min="9729" max="9729" width="13" customWidth="1"/>
    <col min="9730" max="9730" width="11.28515625" customWidth="1"/>
    <col min="9744" max="9744" width="9" customWidth="1"/>
    <col min="9745" max="9745" width="0.140625" customWidth="1"/>
    <col min="9746" max="9746" width="0" hidden="1" customWidth="1"/>
    <col min="9985" max="9985" width="13" customWidth="1"/>
    <col min="9986" max="9986" width="11.28515625" customWidth="1"/>
    <col min="10000" max="10000" width="9" customWidth="1"/>
    <col min="10001" max="10001" width="0.140625" customWidth="1"/>
    <col min="10002" max="10002" width="0" hidden="1" customWidth="1"/>
    <col min="10241" max="10241" width="13" customWidth="1"/>
    <col min="10242" max="10242" width="11.28515625" customWidth="1"/>
    <col min="10256" max="10256" width="9" customWidth="1"/>
    <col min="10257" max="10257" width="0.140625" customWidth="1"/>
    <col min="10258" max="10258" width="0" hidden="1" customWidth="1"/>
    <col min="10497" max="10497" width="13" customWidth="1"/>
    <col min="10498" max="10498" width="11.28515625" customWidth="1"/>
    <col min="10512" max="10512" width="9" customWidth="1"/>
    <col min="10513" max="10513" width="0.140625" customWidth="1"/>
    <col min="10514" max="10514" width="0" hidden="1" customWidth="1"/>
    <col min="10753" max="10753" width="13" customWidth="1"/>
    <col min="10754" max="10754" width="11.28515625" customWidth="1"/>
    <col min="10768" max="10768" width="9" customWidth="1"/>
    <col min="10769" max="10769" width="0.140625" customWidth="1"/>
    <col min="10770" max="10770" width="0" hidden="1" customWidth="1"/>
    <col min="11009" max="11009" width="13" customWidth="1"/>
    <col min="11010" max="11010" width="11.28515625" customWidth="1"/>
    <col min="11024" max="11024" width="9" customWidth="1"/>
    <col min="11025" max="11025" width="0.140625" customWidth="1"/>
    <col min="11026" max="11026" width="0" hidden="1" customWidth="1"/>
    <col min="11265" max="11265" width="13" customWidth="1"/>
    <col min="11266" max="11266" width="11.28515625" customWidth="1"/>
    <col min="11280" max="11280" width="9" customWidth="1"/>
    <col min="11281" max="11281" width="0.140625" customWidth="1"/>
    <col min="11282" max="11282" width="0" hidden="1" customWidth="1"/>
    <col min="11521" max="11521" width="13" customWidth="1"/>
    <col min="11522" max="11522" width="11.28515625" customWidth="1"/>
    <col min="11536" max="11536" width="9" customWidth="1"/>
    <col min="11537" max="11537" width="0.140625" customWidth="1"/>
    <col min="11538" max="11538" width="0" hidden="1" customWidth="1"/>
    <col min="11777" max="11777" width="13" customWidth="1"/>
    <col min="11778" max="11778" width="11.28515625" customWidth="1"/>
    <col min="11792" max="11792" width="9" customWidth="1"/>
    <col min="11793" max="11793" width="0.140625" customWidth="1"/>
    <col min="11794" max="11794" width="0" hidden="1" customWidth="1"/>
    <col min="12033" max="12033" width="13" customWidth="1"/>
    <col min="12034" max="12034" width="11.28515625" customWidth="1"/>
    <col min="12048" max="12048" width="9" customWidth="1"/>
    <col min="12049" max="12049" width="0.140625" customWidth="1"/>
    <col min="12050" max="12050" width="0" hidden="1" customWidth="1"/>
    <col min="12289" max="12289" width="13" customWidth="1"/>
    <col min="12290" max="12290" width="11.28515625" customWidth="1"/>
    <col min="12304" max="12304" width="9" customWidth="1"/>
    <col min="12305" max="12305" width="0.140625" customWidth="1"/>
    <col min="12306" max="12306" width="0" hidden="1" customWidth="1"/>
    <col min="12545" max="12545" width="13" customWidth="1"/>
    <col min="12546" max="12546" width="11.28515625" customWidth="1"/>
    <col min="12560" max="12560" width="9" customWidth="1"/>
    <col min="12561" max="12561" width="0.140625" customWidth="1"/>
    <col min="12562" max="12562" width="0" hidden="1" customWidth="1"/>
    <col min="12801" max="12801" width="13" customWidth="1"/>
    <col min="12802" max="12802" width="11.28515625" customWidth="1"/>
    <col min="12816" max="12816" width="9" customWidth="1"/>
    <col min="12817" max="12817" width="0.140625" customWidth="1"/>
    <col min="12818" max="12818" width="0" hidden="1" customWidth="1"/>
    <col min="13057" max="13057" width="13" customWidth="1"/>
    <col min="13058" max="13058" width="11.28515625" customWidth="1"/>
    <col min="13072" max="13072" width="9" customWidth="1"/>
    <col min="13073" max="13073" width="0.140625" customWidth="1"/>
    <col min="13074" max="13074" width="0" hidden="1" customWidth="1"/>
    <col min="13313" max="13313" width="13" customWidth="1"/>
    <col min="13314" max="13314" width="11.28515625" customWidth="1"/>
    <col min="13328" max="13328" width="9" customWidth="1"/>
    <col min="13329" max="13329" width="0.140625" customWidth="1"/>
    <col min="13330" max="13330" width="0" hidden="1" customWidth="1"/>
    <col min="13569" max="13569" width="13" customWidth="1"/>
    <col min="13570" max="13570" width="11.28515625" customWidth="1"/>
    <col min="13584" max="13584" width="9" customWidth="1"/>
    <col min="13585" max="13585" width="0.140625" customWidth="1"/>
    <col min="13586" max="13586" width="0" hidden="1" customWidth="1"/>
    <col min="13825" max="13825" width="13" customWidth="1"/>
    <col min="13826" max="13826" width="11.28515625" customWidth="1"/>
    <col min="13840" max="13840" width="9" customWidth="1"/>
    <col min="13841" max="13841" width="0.140625" customWidth="1"/>
    <col min="13842" max="13842" width="0" hidden="1" customWidth="1"/>
    <col min="14081" max="14081" width="13" customWidth="1"/>
    <col min="14082" max="14082" width="11.28515625" customWidth="1"/>
    <col min="14096" max="14096" width="9" customWidth="1"/>
    <col min="14097" max="14097" width="0.140625" customWidth="1"/>
    <col min="14098" max="14098" width="0" hidden="1" customWidth="1"/>
    <col min="14337" max="14337" width="13" customWidth="1"/>
    <col min="14338" max="14338" width="11.28515625" customWidth="1"/>
    <col min="14352" max="14352" width="9" customWidth="1"/>
    <col min="14353" max="14353" width="0.140625" customWidth="1"/>
    <col min="14354" max="14354" width="0" hidden="1" customWidth="1"/>
    <col min="14593" max="14593" width="13" customWidth="1"/>
    <col min="14594" max="14594" width="11.28515625" customWidth="1"/>
    <col min="14608" max="14608" width="9" customWidth="1"/>
    <col min="14609" max="14609" width="0.140625" customWidth="1"/>
    <col min="14610" max="14610" width="0" hidden="1" customWidth="1"/>
    <col min="14849" max="14849" width="13" customWidth="1"/>
    <col min="14850" max="14850" width="11.28515625" customWidth="1"/>
    <col min="14864" max="14864" width="9" customWidth="1"/>
    <col min="14865" max="14865" width="0.140625" customWidth="1"/>
    <col min="14866" max="14866" width="0" hidden="1" customWidth="1"/>
    <col min="15105" max="15105" width="13" customWidth="1"/>
    <col min="15106" max="15106" width="11.28515625" customWidth="1"/>
    <col min="15120" max="15120" width="9" customWidth="1"/>
    <col min="15121" max="15121" width="0.140625" customWidth="1"/>
    <col min="15122" max="15122" width="0" hidden="1" customWidth="1"/>
    <col min="15361" max="15361" width="13" customWidth="1"/>
    <col min="15362" max="15362" width="11.28515625" customWidth="1"/>
    <col min="15376" max="15376" width="9" customWidth="1"/>
    <col min="15377" max="15377" width="0.140625" customWidth="1"/>
    <col min="15378" max="15378" width="0" hidden="1" customWidth="1"/>
    <col min="15617" max="15617" width="13" customWidth="1"/>
    <col min="15618" max="15618" width="11.28515625" customWidth="1"/>
    <col min="15632" max="15632" width="9" customWidth="1"/>
    <col min="15633" max="15633" width="0.140625" customWidth="1"/>
    <col min="15634" max="15634" width="0" hidden="1" customWidth="1"/>
    <col min="15873" max="15873" width="13" customWidth="1"/>
    <col min="15874" max="15874" width="11.28515625" customWidth="1"/>
    <col min="15888" max="15888" width="9" customWidth="1"/>
    <col min="15889" max="15889" width="0.140625" customWidth="1"/>
    <col min="15890" max="15890" width="0" hidden="1" customWidth="1"/>
    <col min="16129" max="16129" width="13" customWidth="1"/>
    <col min="16130" max="16130" width="11.28515625" customWidth="1"/>
    <col min="16144" max="16144" width="9" customWidth="1"/>
    <col min="16145" max="16145" width="0.140625" customWidth="1"/>
    <col min="16146" max="16146" width="0" hidden="1" customWidth="1"/>
  </cols>
  <sheetData>
    <row r="1" spans="1:17" s="1" customFormat="1" ht="18" x14ac:dyDescent="0.25">
      <c r="A1" s="196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</row>
    <row r="2" spans="1:17" s="1" customFormat="1" ht="18" x14ac:dyDescent="0.25">
      <c r="A2" s="196" t="s">
        <v>6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</row>
    <row r="3" spans="1:17" s="1" customFormat="1" ht="18" x14ac:dyDescent="0.25">
      <c r="A3" s="196" t="s">
        <v>0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</row>
    <row r="4" spans="1:17" s="1" customFormat="1" ht="18" x14ac:dyDescent="0.25">
      <c r="A4" s="196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</row>
    <row r="5" spans="1:17" s="1" customFormat="1" ht="18.75" x14ac:dyDescent="0.3">
      <c r="A5" s="198" t="s">
        <v>130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</row>
    <row r="6" spans="1:17" s="1" customFormat="1" ht="18.75" thickBot="1" x14ac:dyDescent="0.3">
      <c r="A6" s="196"/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7"/>
      <c r="P6" s="197"/>
      <c r="Q6" s="197"/>
    </row>
    <row r="7" spans="1:17" s="1" customFormat="1" ht="18" x14ac:dyDescent="0.25">
      <c r="A7" s="178"/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80"/>
    </row>
    <row r="8" spans="1:17" s="1" customFormat="1" ht="18" x14ac:dyDescent="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</row>
    <row r="9" spans="1:17" s="1" customFormat="1" ht="18" x14ac:dyDescent="0.25">
      <c r="A9" s="181"/>
      <c r="B9" s="182"/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3"/>
    </row>
    <row r="10" spans="1:17" s="1" customFormat="1" ht="45" x14ac:dyDescent="0.6">
      <c r="A10" s="184" t="s">
        <v>1</v>
      </c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6"/>
    </row>
    <row r="11" spans="1:17" s="1" customFormat="1" ht="45" x14ac:dyDescent="0.6">
      <c r="A11" s="184" t="s">
        <v>2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6"/>
    </row>
    <row r="12" spans="1:17" s="1" customFormat="1" ht="45" x14ac:dyDescent="0.6">
      <c r="A12" s="184" t="s">
        <v>3</v>
      </c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6"/>
    </row>
    <row r="13" spans="1:17" s="1" customFormat="1" ht="30" x14ac:dyDescent="0.4">
      <c r="A13" s="187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9"/>
    </row>
    <row r="14" spans="1:17" s="1" customFormat="1" ht="45" x14ac:dyDescent="0.6">
      <c r="A14" s="190" t="s">
        <v>141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2"/>
    </row>
    <row r="15" spans="1:17" s="1" customFormat="1" ht="18" x14ac:dyDescent="0.25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3"/>
    </row>
    <row r="16" spans="1:17" s="1" customFormat="1" ht="18" x14ac:dyDescent="0.25">
      <c r="A16" s="193"/>
      <c r="B16" s="194"/>
      <c r="C16" s="194"/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5"/>
    </row>
    <row r="17" spans="1:17" s="1" customFormat="1" ht="18" x14ac:dyDescent="0.25">
      <c r="A17" s="193"/>
      <c r="B17" s="194"/>
      <c r="C17" s="194"/>
      <c r="D17" s="194"/>
      <c r="E17" s="194"/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4"/>
      <c r="Q17" s="195"/>
    </row>
    <row r="18" spans="1:17" s="1" customFormat="1" ht="20.25" x14ac:dyDescent="0.2">
      <c r="A18" s="167" t="s">
        <v>4</v>
      </c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9"/>
    </row>
    <row r="19" spans="1:17" s="1" customFormat="1" ht="20.25" x14ac:dyDescent="0.2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7"/>
    </row>
    <row r="20" spans="1:17" s="1" customFormat="1" ht="20.25" x14ac:dyDescent="0.3">
      <c r="A20" s="175" t="s">
        <v>145</v>
      </c>
      <c r="B20" s="176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7"/>
    </row>
    <row r="21" spans="1:17" s="1" customFormat="1" ht="20.25" x14ac:dyDescent="0.2">
      <c r="A21" s="167" t="s">
        <v>5</v>
      </c>
      <c r="B21" s="168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9"/>
    </row>
    <row r="22" spans="1:17" s="1" customFormat="1" ht="20.25" x14ac:dyDescent="0.2">
      <c r="A22" s="167" t="s">
        <v>146</v>
      </c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9"/>
    </row>
    <row r="23" spans="1:17" s="1" customFormat="1" ht="20.25" x14ac:dyDescent="0.2">
      <c r="A23" s="167"/>
      <c r="B23" s="168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9"/>
    </row>
    <row r="24" spans="1:17" s="1" customFormat="1" ht="20.25" x14ac:dyDescent="0.3">
      <c r="A24" s="170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2"/>
    </row>
    <row r="25" spans="1:17" s="1" customFormat="1" ht="21" thickBot="1" x14ac:dyDescent="0.3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1" customFormat="1" ht="18" x14ac:dyDescent="0.25">
      <c r="A26" s="173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</row>
    <row r="27" spans="1:17" s="1" customForma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</sheetData>
  <mergeCells count="23">
    <mergeCell ref="A6:Q6"/>
    <mergeCell ref="A1:Q1"/>
    <mergeCell ref="A2:Q2"/>
    <mergeCell ref="A3:Q3"/>
    <mergeCell ref="A4:Q4"/>
    <mergeCell ref="A5:Q5"/>
    <mergeCell ref="A20:Q20"/>
    <mergeCell ref="A7:Q7"/>
    <mergeCell ref="A9:Q9"/>
    <mergeCell ref="A10:Q10"/>
    <mergeCell ref="A11:Q11"/>
    <mergeCell ref="A12:Q12"/>
    <mergeCell ref="A13:Q13"/>
    <mergeCell ref="A14:Q14"/>
    <mergeCell ref="A15:Q15"/>
    <mergeCell ref="A16:Q16"/>
    <mergeCell ref="A17:Q17"/>
    <mergeCell ref="A18:Q18"/>
    <mergeCell ref="A21:Q21"/>
    <mergeCell ref="A22:Q22"/>
    <mergeCell ref="A23:Q23"/>
    <mergeCell ref="A24:Q24"/>
    <mergeCell ref="A26:Q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workbookViewId="0">
      <selection activeCell="D80" sqref="D80"/>
    </sheetView>
  </sheetViews>
  <sheetFormatPr defaultRowHeight="15" x14ac:dyDescent="0.25"/>
  <cols>
    <col min="1" max="1" width="18.85546875" customWidth="1"/>
    <col min="2" max="2" width="16.42578125" customWidth="1"/>
    <col min="3" max="3" width="15.7109375" customWidth="1"/>
    <col min="4" max="4" width="16.42578125" customWidth="1"/>
    <col min="5" max="5" width="10.28515625" customWidth="1"/>
    <col min="7" max="7" width="12.5703125" customWidth="1"/>
  </cols>
  <sheetData>
    <row r="1" spans="1:8" x14ac:dyDescent="0.25">
      <c r="A1" s="11" t="s">
        <v>141</v>
      </c>
      <c r="B1" s="11"/>
      <c r="E1" s="12"/>
    </row>
    <row r="2" spans="1:8" ht="15.75" thickBot="1" x14ac:dyDescent="0.3">
      <c r="E2" s="12"/>
    </row>
    <row r="3" spans="1:8" ht="39.75" thickTop="1" thickBot="1" x14ac:dyDescent="0.3">
      <c r="A3" s="155" t="s">
        <v>7</v>
      </c>
      <c r="B3" s="157" t="s">
        <v>8</v>
      </c>
      <c r="C3" s="157" t="s">
        <v>9</v>
      </c>
      <c r="D3" s="13" t="s">
        <v>10</v>
      </c>
      <c r="E3" s="158" t="s">
        <v>11</v>
      </c>
      <c r="F3" s="14" t="s">
        <v>12</v>
      </c>
      <c r="G3" s="159" t="s">
        <v>13</v>
      </c>
      <c r="H3" s="160" t="s">
        <v>14</v>
      </c>
    </row>
    <row r="4" spans="1:8" ht="16.5" thickTop="1" thickBot="1" x14ac:dyDescent="0.3">
      <c r="A4" s="15" t="s">
        <v>15</v>
      </c>
      <c r="B4" s="15">
        <v>15209</v>
      </c>
      <c r="C4" s="16">
        <f t="shared" ref="C4:C16" si="0">(B4-D4)</f>
        <v>15205</v>
      </c>
      <c r="D4" s="17">
        <v>4</v>
      </c>
      <c r="E4" s="18">
        <v>4</v>
      </c>
      <c r="F4" s="19">
        <v>2644</v>
      </c>
      <c r="G4" s="20">
        <v>575</v>
      </c>
      <c r="H4" s="21">
        <v>2926</v>
      </c>
    </row>
    <row r="5" spans="1:8" ht="15.75" thickBot="1" x14ac:dyDescent="0.3">
      <c r="A5" s="22" t="s">
        <v>16</v>
      </c>
      <c r="B5" s="22">
        <v>7876</v>
      </c>
      <c r="C5" s="23">
        <f t="shared" si="0"/>
        <v>3810</v>
      </c>
      <c r="D5" s="24">
        <v>4066</v>
      </c>
      <c r="E5" s="25">
        <v>3410</v>
      </c>
      <c r="F5" s="26">
        <v>1217</v>
      </c>
      <c r="G5" s="27">
        <v>3153</v>
      </c>
      <c r="H5" s="28">
        <v>6411</v>
      </c>
    </row>
    <row r="6" spans="1:8" ht="15.75" thickBot="1" x14ac:dyDescent="0.3">
      <c r="A6" s="22" t="s">
        <v>17</v>
      </c>
      <c r="B6" s="22">
        <v>3345</v>
      </c>
      <c r="C6" s="23">
        <f t="shared" si="0"/>
        <v>2232</v>
      </c>
      <c r="D6" s="24">
        <v>1113</v>
      </c>
      <c r="E6" s="25">
        <v>981</v>
      </c>
      <c r="F6" s="26">
        <v>542</v>
      </c>
      <c r="G6" s="27">
        <v>1141</v>
      </c>
      <c r="H6" s="28">
        <v>3881</v>
      </c>
    </row>
    <row r="7" spans="1:8" ht="15.75" thickBot="1" x14ac:dyDescent="0.3">
      <c r="A7" s="22" t="s">
        <v>18</v>
      </c>
      <c r="B7" s="22">
        <v>3321</v>
      </c>
      <c r="C7" s="23">
        <f t="shared" si="0"/>
        <v>1148</v>
      </c>
      <c r="D7" s="24">
        <v>2173</v>
      </c>
      <c r="E7" s="25">
        <v>1016</v>
      </c>
      <c r="F7" s="26">
        <v>323</v>
      </c>
      <c r="G7" s="27">
        <v>949</v>
      </c>
      <c r="H7" s="28">
        <v>5055</v>
      </c>
    </row>
    <row r="8" spans="1:8" ht="15.75" thickBot="1" x14ac:dyDescent="0.3">
      <c r="A8" s="22" t="s">
        <v>19</v>
      </c>
      <c r="B8" s="22">
        <v>677</v>
      </c>
      <c r="C8" s="23">
        <f t="shared" si="0"/>
        <v>677</v>
      </c>
      <c r="D8" s="24"/>
      <c r="E8" s="25"/>
      <c r="F8" s="26">
        <v>153</v>
      </c>
      <c r="G8" s="27">
        <v>1113</v>
      </c>
      <c r="H8" s="28">
        <v>255</v>
      </c>
    </row>
    <row r="9" spans="1:8" ht="15.75" thickBot="1" x14ac:dyDescent="0.3">
      <c r="A9" s="22" t="s">
        <v>20</v>
      </c>
      <c r="B9" s="22">
        <v>206</v>
      </c>
      <c r="C9" s="23">
        <f t="shared" si="0"/>
        <v>206</v>
      </c>
      <c r="D9" s="24"/>
      <c r="E9" s="25"/>
      <c r="F9" s="29">
        <v>39</v>
      </c>
      <c r="G9" s="27">
        <v>18</v>
      </c>
      <c r="H9" s="28">
        <v>208</v>
      </c>
    </row>
    <row r="10" spans="1:8" ht="15.75" thickBot="1" x14ac:dyDescent="0.3">
      <c r="A10" s="22" t="s">
        <v>21</v>
      </c>
      <c r="B10" s="22">
        <v>1234</v>
      </c>
      <c r="C10" s="30">
        <f t="shared" si="0"/>
        <v>2</v>
      </c>
      <c r="D10" s="31">
        <v>1232</v>
      </c>
      <c r="E10" s="32">
        <v>1035</v>
      </c>
      <c r="F10" s="26">
        <v>42</v>
      </c>
      <c r="G10" s="27">
        <v>19</v>
      </c>
      <c r="H10" s="28">
        <v>438</v>
      </c>
    </row>
    <row r="11" spans="1:8" ht="15.75" thickBot="1" x14ac:dyDescent="0.3">
      <c r="A11" s="22" t="s">
        <v>22</v>
      </c>
      <c r="B11" s="22">
        <v>173</v>
      </c>
      <c r="C11" s="30">
        <f t="shared" si="0"/>
        <v>0</v>
      </c>
      <c r="D11" s="33">
        <v>173</v>
      </c>
      <c r="E11" s="32">
        <v>166</v>
      </c>
      <c r="F11" s="26">
        <v>25</v>
      </c>
      <c r="G11" s="27">
        <v>6</v>
      </c>
      <c r="H11" s="28"/>
    </row>
    <row r="12" spans="1:8" ht="15.75" thickBot="1" x14ac:dyDescent="0.3">
      <c r="A12" s="22" t="s">
        <v>23</v>
      </c>
      <c r="B12" s="22"/>
      <c r="C12" s="23">
        <f t="shared" si="0"/>
        <v>0</v>
      </c>
      <c r="D12" s="24"/>
      <c r="E12" s="25"/>
      <c r="F12" s="26"/>
      <c r="G12" s="27"/>
      <c r="H12" s="28"/>
    </row>
    <row r="13" spans="1:8" ht="15.75" thickBot="1" x14ac:dyDescent="0.3">
      <c r="A13" s="22" t="s">
        <v>24</v>
      </c>
      <c r="B13" s="22">
        <v>944</v>
      </c>
      <c r="C13" s="23">
        <f t="shared" si="0"/>
        <v>0</v>
      </c>
      <c r="D13" s="24">
        <v>944</v>
      </c>
      <c r="E13" s="25">
        <v>791</v>
      </c>
      <c r="F13" s="26">
        <v>19</v>
      </c>
      <c r="G13" s="27">
        <v>73</v>
      </c>
      <c r="H13" s="28">
        <v>256</v>
      </c>
    </row>
    <row r="14" spans="1:8" ht="15.75" thickBot="1" x14ac:dyDescent="0.3">
      <c r="A14" s="22" t="s">
        <v>25</v>
      </c>
      <c r="B14" s="22">
        <v>1341</v>
      </c>
      <c r="C14" s="23">
        <f t="shared" si="0"/>
        <v>4</v>
      </c>
      <c r="D14" s="24">
        <v>1337</v>
      </c>
      <c r="E14" s="25">
        <v>1177</v>
      </c>
      <c r="F14" s="26">
        <v>80</v>
      </c>
      <c r="G14" s="27">
        <v>234</v>
      </c>
      <c r="H14" s="28">
        <v>279</v>
      </c>
    </row>
    <row r="15" spans="1:8" ht="15.75" thickBot="1" x14ac:dyDescent="0.3">
      <c r="A15" s="22" t="s">
        <v>26</v>
      </c>
      <c r="B15" s="22">
        <v>2269</v>
      </c>
      <c r="C15" s="23">
        <f>(B15-D15)</f>
        <v>1159</v>
      </c>
      <c r="D15" s="24">
        <v>1110</v>
      </c>
      <c r="E15" s="25">
        <v>1009</v>
      </c>
      <c r="F15" s="26">
        <v>251</v>
      </c>
      <c r="G15" s="27">
        <v>215</v>
      </c>
      <c r="H15" s="28">
        <v>670</v>
      </c>
    </row>
    <row r="16" spans="1:8" ht="15.75" thickBot="1" x14ac:dyDescent="0.3">
      <c r="A16" s="34" t="s">
        <v>27</v>
      </c>
      <c r="B16" s="34">
        <v>930</v>
      </c>
      <c r="C16" s="30">
        <f t="shared" si="0"/>
        <v>14</v>
      </c>
      <c r="D16" s="24">
        <v>916</v>
      </c>
      <c r="E16" s="35">
        <v>818</v>
      </c>
      <c r="F16" s="36">
        <v>73</v>
      </c>
      <c r="G16" s="27">
        <v>259</v>
      </c>
      <c r="H16" s="28">
        <v>215</v>
      </c>
    </row>
    <row r="17" spans="1:8" ht="15.75" thickBot="1" x14ac:dyDescent="0.3">
      <c r="A17" s="37" t="s">
        <v>28</v>
      </c>
      <c r="B17" s="38">
        <f>SUM(B4:B16)</f>
        <v>37525</v>
      </c>
      <c r="C17" s="38">
        <f t="shared" ref="C17:H17" si="1">SUM(C4:C16)</f>
        <v>24457</v>
      </c>
      <c r="D17" s="39">
        <f t="shared" si="1"/>
        <v>13068</v>
      </c>
      <c r="E17" s="40">
        <f t="shared" si="1"/>
        <v>10407</v>
      </c>
      <c r="F17" s="41">
        <f t="shared" si="1"/>
        <v>5408</v>
      </c>
      <c r="G17" s="40">
        <f t="shared" si="1"/>
        <v>7755</v>
      </c>
      <c r="H17" s="42">
        <f t="shared" si="1"/>
        <v>20594</v>
      </c>
    </row>
    <row r="18" spans="1:8" ht="16.5" thickTop="1" thickBot="1" x14ac:dyDescent="0.3">
      <c r="E18" s="12"/>
      <c r="F18" s="51"/>
    </row>
    <row r="19" spans="1:8" ht="15.75" thickTop="1" x14ac:dyDescent="0.25">
      <c r="A19" s="216" t="s">
        <v>31</v>
      </c>
      <c r="B19" s="155"/>
      <c r="C19" s="218" t="s">
        <v>9</v>
      </c>
      <c r="D19" s="220" t="s">
        <v>10</v>
      </c>
      <c r="E19" s="222" t="s">
        <v>29</v>
      </c>
      <c r="F19" s="223" t="s">
        <v>12</v>
      </c>
      <c r="G19" s="225" t="s">
        <v>13</v>
      </c>
      <c r="H19" s="200" t="s">
        <v>30</v>
      </c>
    </row>
    <row r="20" spans="1:8" ht="15.75" thickBot="1" x14ac:dyDescent="0.3">
      <c r="A20" s="217"/>
      <c r="B20" s="156"/>
      <c r="C20" s="219"/>
      <c r="D20" s="221"/>
      <c r="E20" s="209"/>
      <c r="F20" s="224"/>
      <c r="G20" s="226"/>
      <c r="H20" s="201"/>
    </row>
    <row r="21" spans="1:8" ht="16.5" thickTop="1" thickBot="1" x14ac:dyDescent="0.3">
      <c r="A21" s="44" t="s">
        <v>32</v>
      </c>
      <c r="B21" s="44">
        <v>12344</v>
      </c>
      <c r="C21" s="45">
        <f>(B21-D21)</f>
        <v>11380</v>
      </c>
      <c r="D21" s="46">
        <v>964</v>
      </c>
      <c r="E21" s="47"/>
      <c r="F21" s="48">
        <v>2856</v>
      </c>
      <c r="G21" s="49"/>
      <c r="H21" s="50"/>
    </row>
    <row r="22" spans="1:8" ht="16.5" thickTop="1" thickBot="1" x14ac:dyDescent="0.3">
      <c r="E22" s="12"/>
      <c r="F22" s="51"/>
    </row>
    <row r="23" spans="1:8" ht="15.75" thickTop="1" x14ac:dyDescent="0.25">
      <c r="A23" s="202" t="s">
        <v>33</v>
      </c>
      <c r="B23" s="153"/>
      <c r="C23" s="204" t="s">
        <v>9</v>
      </c>
      <c r="D23" s="206" t="s">
        <v>10</v>
      </c>
      <c r="E23" s="208" t="s">
        <v>29</v>
      </c>
      <c r="F23" s="210" t="s">
        <v>12</v>
      </c>
      <c r="G23" s="227" t="s">
        <v>13</v>
      </c>
      <c r="H23" s="214" t="s">
        <v>30</v>
      </c>
    </row>
    <row r="24" spans="1:8" ht="15.75" thickBot="1" x14ac:dyDescent="0.3">
      <c r="A24" s="203"/>
      <c r="B24" s="154"/>
      <c r="C24" s="205"/>
      <c r="D24" s="221"/>
      <c r="E24" s="209"/>
      <c r="F24" s="211"/>
      <c r="G24" s="228"/>
      <c r="H24" s="215"/>
    </row>
    <row r="25" spans="1:8" ht="16.5" thickTop="1" thickBot="1" x14ac:dyDescent="0.3">
      <c r="A25" s="22" t="s">
        <v>132</v>
      </c>
      <c r="B25" s="22"/>
      <c r="C25" s="16">
        <f>(B25-D25)</f>
        <v>0</v>
      </c>
      <c r="D25" s="17"/>
      <c r="E25" s="25"/>
      <c r="F25" s="19">
        <v>2</v>
      </c>
      <c r="G25" s="52"/>
      <c r="H25" s="28"/>
    </row>
    <row r="26" spans="1:8" ht="15.75" thickBot="1" x14ac:dyDescent="0.3">
      <c r="A26" s="22" t="s">
        <v>34</v>
      </c>
      <c r="B26" s="22">
        <v>34</v>
      </c>
      <c r="C26" s="53">
        <f>(B26-D26)</f>
        <v>34</v>
      </c>
      <c r="D26" s="24"/>
      <c r="E26" s="25"/>
      <c r="F26" s="26">
        <v>13</v>
      </c>
      <c r="G26" s="54"/>
      <c r="H26" s="28"/>
    </row>
    <row r="27" spans="1:8" ht="15.75" thickBot="1" x14ac:dyDescent="0.3">
      <c r="A27" s="55" t="s">
        <v>35</v>
      </c>
      <c r="B27" s="55">
        <v>51</v>
      </c>
      <c r="C27" s="56">
        <f>(B27-D27)</f>
        <v>49</v>
      </c>
      <c r="D27" s="57">
        <v>2</v>
      </c>
      <c r="E27" s="58">
        <v>2</v>
      </c>
      <c r="F27" s="59">
        <v>107</v>
      </c>
      <c r="G27" s="60">
        <v>1</v>
      </c>
      <c r="H27" s="61"/>
    </row>
    <row r="28" spans="1:8" ht="16.5" thickTop="1" thickBot="1" x14ac:dyDescent="0.3">
      <c r="E28" s="12"/>
      <c r="F28" s="51"/>
    </row>
    <row r="29" spans="1:8" ht="15.75" thickTop="1" x14ac:dyDescent="0.25">
      <c r="A29" s="216" t="s">
        <v>36</v>
      </c>
      <c r="B29" s="155"/>
      <c r="C29" s="218" t="s">
        <v>9</v>
      </c>
      <c r="D29" s="220" t="s">
        <v>10</v>
      </c>
      <c r="E29" s="222" t="s">
        <v>29</v>
      </c>
      <c r="F29" s="223" t="s">
        <v>12</v>
      </c>
      <c r="G29" s="225" t="s">
        <v>13</v>
      </c>
      <c r="H29" s="200" t="s">
        <v>14</v>
      </c>
    </row>
    <row r="30" spans="1:8" ht="15.75" thickBot="1" x14ac:dyDescent="0.3">
      <c r="A30" s="217"/>
      <c r="B30" s="156"/>
      <c r="C30" s="219"/>
      <c r="D30" s="221"/>
      <c r="E30" s="209"/>
      <c r="F30" s="224"/>
      <c r="G30" s="226"/>
      <c r="H30" s="201"/>
    </row>
    <row r="31" spans="1:8" ht="16.5" thickTop="1" thickBot="1" x14ac:dyDescent="0.3">
      <c r="A31" s="22" t="s">
        <v>37</v>
      </c>
      <c r="B31" s="22"/>
      <c r="C31" s="16"/>
      <c r="D31" s="17"/>
      <c r="E31" s="62"/>
      <c r="F31" s="19"/>
      <c r="G31" s="63"/>
      <c r="H31" s="64">
        <v>150</v>
      </c>
    </row>
    <row r="32" spans="1:8" ht="15.75" thickBot="1" x14ac:dyDescent="0.3">
      <c r="A32" s="22" t="s">
        <v>133</v>
      </c>
      <c r="B32" s="22"/>
      <c r="C32" s="23"/>
      <c r="D32" s="24"/>
      <c r="E32" s="65"/>
      <c r="F32" s="26"/>
      <c r="G32" s="66"/>
      <c r="H32" s="64"/>
    </row>
    <row r="33" spans="1:10" ht="15.75" thickBot="1" x14ac:dyDescent="0.3">
      <c r="A33" s="22" t="s">
        <v>144</v>
      </c>
      <c r="B33" s="22"/>
      <c r="C33" s="23"/>
      <c r="D33" s="24"/>
      <c r="E33" s="65"/>
      <c r="F33" s="26"/>
      <c r="G33" s="66"/>
      <c r="H33" s="64">
        <v>22</v>
      </c>
    </row>
    <row r="34" spans="1:10" ht="15.75" thickBot="1" x14ac:dyDescent="0.3">
      <c r="A34" s="22" t="s">
        <v>38</v>
      </c>
      <c r="B34" s="22"/>
      <c r="C34" s="23"/>
      <c r="D34" s="24"/>
      <c r="E34" s="65"/>
      <c r="F34" s="26"/>
      <c r="G34" s="66"/>
      <c r="H34" s="64">
        <v>225</v>
      </c>
      <c r="J34" s="161"/>
    </row>
    <row r="35" spans="1:10" ht="15.75" thickBot="1" x14ac:dyDescent="0.3">
      <c r="A35" s="67" t="s">
        <v>28</v>
      </c>
      <c r="B35" s="38">
        <f>SUM(B30:B34)</f>
        <v>0</v>
      </c>
      <c r="C35" s="38">
        <f>SUM(C30:C34)</f>
        <v>0</v>
      </c>
      <c r="D35" s="68">
        <v>0</v>
      </c>
      <c r="E35" s="40">
        <f>SUM(E28:E34)</f>
        <v>0</v>
      </c>
      <c r="F35" s="41">
        <f>SUM(F28:F34)</f>
        <v>0</v>
      </c>
      <c r="G35" s="40">
        <f>SUM(G30:G34)</f>
        <v>0</v>
      </c>
      <c r="H35" s="69">
        <f>SUM(H31:H34)</f>
        <v>397</v>
      </c>
    </row>
    <row r="36" spans="1:10" ht="15.75" thickTop="1" x14ac:dyDescent="0.25">
      <c r="A36" s="70"/>
      <c r="B36" s="70"/>
      <c r="C36" s="43"/>
      <c r="D36" s="43"/>
      <c r="E36" s="71"/>
      <c r="F36" s="72"/>
      <c r="G36" s="71"/>
      <c r="H36" s="73"/>
    </row>
    <row r="37" spans="1:10" ht="15.75" thickBot="1" x14ac:dyDescent="0.3">
      <c r="E37" s="12"/>
      <c r="F37" s="51"/>
    </row>
    <row r="38" spans="1:10" ht="15.75" thickTop="1" x14ac:dyDescent="0.25">
      <c r="A38" s="202" t="s">
        <v>39</v>
      </c>
      <c r="B38" s="153"/>
      <c r="C38" s="204" t="s">
        <v>9</v>
      </c>
      <c r="D38" s="206" t="s">
        <v>10</v>
      </c>
      <c r="E38" s="208" t="s">
        <v>29</v>
      </c>
      <c r="F38" s="210" t="s">
        <v>12</v>
      </c>
      <c r="G38" s="212" t="s">
        <v>13</v>
      </c>
      <c r="H38" s="214" t="s">
        <v>14</v>
      </c>
    </row>
    <row r="39" spans="1:10" ht="15.75" thickBot="1" x14ac:dyDescent="0.3">
      <c r="A39" s="203"/>
      <c r="B39" s="154"/>
      <c r="C39" s="205"/>
      <c r="D39" s="207"/>
      <c r="E39" s="209"/>
      <c r="F39" s="211"/>
      <c r="G39" s="213"/>
      <c r="H39" s="215"/>
    </row>
    <row r="40" spans="1:10" ht="16.5" thickTop="1" thickBot="1" x14ac:dyDescent="0.3">
      <c r="A40" s="22" t="s">
        <v>40</v>
      </c>
      <c r="B40" s="22">
        <v>34397</v>
      </c>
      <c r="C40" s="23">
        <f t="shared" ref="C40:C50" si="2">(B40-D40)</f>
        <v>15950</v>
      </c>
      <c r="D40" s="24">
        <v>18447</v>
      </c>
      <c r="E40" s="25">
        <v>174</v>
      </c>
      <c r="F40" s="29">
        <v>5248</v>
      </c>
      <c r="G40" s="54">
        <v>4146</v>
      </c>
      <c r="H40" s="28"/>
    </row>
    <row r="41" spans="1:10" ht="15.75" thickBot="1" x14ac:dyDescent="0.3">
      <c r="A41" s="22" t="s">
        <v>41</v>
      </c>
      <c r="B41" s="22">
        <v>15078</v>
      </c>
      <c r="C41" s="30">
        <f t="shared" si="2"/>
        <v>9564</v>
      </c>
      <c r="D41" s="33">
        <v>5514</v>
      </c>
      <c r="E41" s="32">
        <v>1047</v>
      </c>
      <c r="F41" s="74">
        <v>1282</v>
      </c>
      <c r="G41" s="54">
        <v>4658</v>
      </c>
      <c r="H41" s="28"/>
    </row>
    <row r="42" spans="1:10" ht="15.75" thickBot="1" x14ac:dyDescent="0.3">
      <c r="A42" s="22" t="s">
        <v>42</v>
      </c>
      <c r="B42" s="22">
        <v>4000</v>
      </c>
      <c r="C42" s="23">
        <f t="shared" si="2"/>
        <v>3807</v>
      </c>
      <c r="D42" s="24">
        <v>193</v>
      </c>
      <c r="E42" s="25"/>
      <c r="F42" s="74">
        <v>596</v>
      </c>
      <c r="G42" s="54">
        <v>2065</v>
      </c>
      <c r="H42" s="28"/>
    </row>
    <row r="43" spans="1:10" ht="15.75" thickBot="1" x14ac:dyDescent="0.3">
      <c r="A43" s="22" t="s">
        <v>43</v>
      </c>
      <c r="B43" s="22">
        <v>971</v>
      </c>
      <c r="C43" s="23">
        <f t="shared" si="2"/>
        <v>677</v>
      </c>
      <c r="D43" s="24">
        <v>294</v>
      </c>
      <c r="E43" s="25">
        <v>2</v>
      </c>
      <c r="F43" s="29">
        <v>156</v>
      </c>
      <c r="G43" s="54">
        <v>853</v>
      </c>
      <c r="H43" s="28">
        <v>145</v>
      </c>
    </row>
    <row r="44" spans="1:10" ht="15.75" thickBot="1" x14ac:dyDescent="0.3">
      <c r="A44" s="22" t="s">
        <v>44</v>
      </c>
      <c r="B44" s="22">
        <v>484</v>
      </c>
      <c r="C44" s="23">
        <f t="shared" si="2"/>
        <v>254</v>
      </c>
      <c r="D44" s="24">
        <v>230</v>
      </c>
      <c r="E44" s="25">
        <v>229</v>
      </c>
      <c r="F44" s="26">
        <v>42</v>
      </c>
      <c r="G44" s="54">
        <v>1103</v>
      </c>
      <c r="H44" s="28">
        <v>113</v>
      </c>
    </row>
    <row r="45" spans="1:10" ht="15.75" thickBot="1" x14ac:dyDescent="0.3">
      <c r="A45" s="22" t="s">
        <v>45</v>
      </c>
      <c r="B45" s="22"/>
      <c r="C45" s="23">
        <f t="shared" si="2"/>
        <v>0</v>
      </c>
      <c r="D45" s="24"/>
      <c r="E45" s="25"/>
      <c r="F45" s="29"/>
      <c r="G45" s="54">
        <v>289</v>
      </c>
      <c r="H45" s="28"/>
    </row>
    <row r="46" spans="1:10" ht="15.75" thickBot="1" x14ac:dyDescent="0.3">
      <c r="A46" s="22" t="s">
        <v>46</v>
      </c>
      <c r="B46" s="22">
        <v>456</v>
      </c>
      <c r="C46" s="23">
        <f t="shared" si="2"/>
        <v>8</v>
      </c>
      <c r="D46" s="24">
        <v>448</v>
      </c>
      <c r="E46" s="25">
        <v>426</v>
      </c>
      <c r="F46" s="29">
        <v>35</v>
      </c>
      <c r="G46" s="54">
        <v>335</v>
      </c>
      <c r="H46" s="28"/>
    </row>
    <row r="47" spans="1:10" ht="15.75" thickBot="1" x14ac:dyDescent="0.3">
      <c r="A47" s="22" t="s">
        <v>47</v>
      </c>
      <c r="B47" s="22"/>
      <c r="C47" s="23">
        <f t="shared" si="2"/>
        <v>0</v>
      </c>
      <c r="D47" s="24"/>
      <c r="E47" s="25"/>
      <c r="F47" s="29"/>
      <c r="G47" s="54">
        <v>11</v>
      </c>
      <c r="H47" s="28"/>
    </row>
    <row r="48" spans="1:10" ht="15.75" thickBot="1" x14ac:dyDescent="0.3">
      <c r="A48" s="22" t="s">
        <v>48</v>
      </c>
      <c r="B48" s="22"/>
      <c r="C48" s="23">
        <f t="shared" si="2"/>
        <v>0</v>
      </c>
      <c r="D48" s="24"/>
      <c r="E48" s="25"/>
      <c r="F48" s="29"/>
      <c r="G48" s="54">
        <v>345</v>
      </c>
      <c r="H48" s="28"/>
    </row>
    <row r="49" spans="1:8" ht="15.75" thickBot="1" x14ac:dyDescent="0.3">
      <c r="A49" s="22" t="s">
        <v>49</v>
      </c>
      <c r="B49" s="22">
        <v>677</v>
      </c>
      <c r="C49" s="23">
        <f t="shared" si="2"/>
        <v>441</v>
      </c>
      <c r="D49" s="24">
        <v>236</v>
      </c>
      <c r="E49" s="25">
        <v>230</v>
      </c>
      <c r="F49" s="29">
        <v>62</v>
      </c>
      <c r="G49" s="54">
        <v>39</v>
      </c>
      <c r="H49" s="28"/>
    </row>
    <row r="50" spans="1:8" ht="15.75" thickBot="1" x14ac:dyDescent="0.3">
      <c r="A50" s="22" t="s">
        <v>131</v>
      </c>
      <c r="B50" s="22">
        <v>2376</v>
      </c>
      <c r="C50" s="23">
        <f t="shared" si="2"/>
        <v>1529</v>
      </c>
      <c r="D50" s="24">
        <v>847</v>
      </c>
      <c r="E50" s="25">
        <v>1</v>
      </c>
      <c r="F50" s="29">
        <v>306</v>
      </c>
      <c r="G50" s="54">
        <v>67</v>
      </c>
      <c r="H50" s="28"/>
    </row>
    <row r="51" spans="1:8" ht="15.75" thickBot="1" x14ac:dyDescent="0.3">
      <c r="A51" s="67" t="s">
        <v>28</v>
      </c>
      <c r="B51" s="38">
        <f t="shared" ref="B51:H51" si="3">SUM(B40:B50)</f>
        <v>58439</v>
      </c>
      <c r="C51" s="38">
        <f t="shared" si="3"/>
        <v>32230</v>
      </c>
      <c r="D51" s="68">
        <f t="shared" si="3"/>
        <v>26209</v>
      </c>
      <c r="E51" s="40">
        <f t="shared" si="3"/>
        <v>2109</v>
      </c>
      <c r="F51" s="41">
        <f t="shared" si="3"/>
        <v>7727</v>
      </c>
      <c r="G51" s="40">
        <f t="shared" si="3"/>
        <v>13911</v>
      </c>
      <c r="H51" s="42">
        <f t="shared" si="3"/>
        <v>258</v>
      </c>
    </row>
    <row r="52" spans="1:8" ht="16.5" thickTop="1" thickBot="1" x14ac:dyDescent="0.3">
      <c r="C52" s="75"/>
      <c r="D52" s="75"/>
      <c r="E52" s="76"/>
      <c r="F52" s="75"/>
      <c r="G52" s="75"/>
      <c r="H52" s="76"/>
    </row>
    <row r="53" spans="1:8" ht="16.5" thickTop="1" thickBot="1" x14ac:dyDescent="0.3">
      <c r="A53" s="77"/>
      <c r="B53" s="15"/>
      <c r="C53" s="16"/>
      <c r="D53" s="150"/>
      <c r="E53" s="18"/>
      <c r="F53" s="21"/>
      <c r="G53" s="18"/>
      <c r="H53" s="21"/>
    </row>
    <row r="54" spans="1:8" ht="15.75" thickBot="1" x14ac:dyDescent="0.3">
      <c r="A54" s="78" t="s">
        <v>50</v>
      </c>
      <c r="B54" s="79">
        <f t="shared" ref="B54:H54" si="4">SUM(B17,B21,B25,B26,B27,B35,B51)</f>
        <v>108393</v>
      </c>
      <c r="C54" s="149">
        <f t="shared" si="4"/>
        <v>68150</v>
      </c>
      <c r="D54" s="151">
        <f t="shared" si="4"/>
        <v>40243</v>
      </c>
      <c r="E54" s="81">
        <f t="shared" si="4"/>
        <v>12518</v>
      </c>
      <c r="F54" s="80">
        <f t="shared" si="4"/>
        <v>16113</v>
      </c>
      <c r="G54" s="81">
        <f t="shared" si="4"/>
        <v>21667</v>
      </c>
      <c r="H54" s="80">
        <f t="shared" si="4"/>
        <v>21249</v>
      </c>
    </row>
    <row r="55" spans="1:8" ht="15.75" thickBot="1" x14ac:dyDescent="0.3">
      <c r="A55" s="82"/>
      <c r="B55" s="67"/>
      <c r="C55" s="38"/>
      <c r="D55" s="152"/>
      <c r="E55" s="83"/>
      <c r="F55" s="42"/>
      <c r="G55" s="83"/>
      <c r="H55" s="61"/>
    </row>
    <row r="56" spans="1:8" ht="15.75" thickTop="1" x14ac:dyDescent="0.25">
      <c r="E56" s="12"/>
    </row>
    <row r="57" spans="1:8" x14ac:dyDescent="0.25">
      <c r="A57" t="s">
        <v>51</v>
      </c>
      <c r="E57" s="12"/>
    </row>
  </sheetData>
  <mergeCells count="28">
    <mergeCell ref="H19:H20"/>
    <mergeCell ref="A23:A24"/>
    <mergeCell ref="C23:C24"/>
    <mergeCell ref="D23:D24"/>
    <mergeCell ref="E23:E24"/>
    <mergeCell ref="F23:F24"/>
    <mergeCell ref="G23:G24"/>
    <mergeCell ref="H23:H24"/>
    <mergeCell ref="A19:A20"/>
    <mergeCell ref="C19:C20"/>
    <mergeCell ref="D19:D20"/>
    <mergeCell ref="E19:E20"/>
    <mergeCell ref="F19:F20"/>
    <mergeCell ref="G19:G20"/>
    <mergeCell ref="H29:H30"/>
    <mergeCell ref="A38:A39"/>
    <mergeCell ref="C38:C39"/>
    <mergeCell ref="D38:D39"/>
    <mergeCell ref="E38:E39"/>
    <mergeCell ref="F38:F39"/>
    <mergeCell ref="G38:G39"/>
    <mergeCell ref="H38:H39"/>
    <mergeCell ref="A29:A30"/>
    <mergeCell ref="C29:C30"/>
    <mergeCell ref="D29:D30"/>
    <mergeCell ref="E29:E30"/>
    <mergeCell ref="F29:F30"/>
    <mergeCell ref="G29:G30"/>
  </mergeCells>
  <pageMargins left="0.70866141732283472" right="0.70866141732283472" top="0.35" bottom="0.19" header="0.31496062992125984" footer="0.19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workbookViewId="0">
      <selection activeCell="F75" sqref="F75"/>
    </sheetView>
  </sheetViews>
  <sheetFormatPr defaultRowHeight="15" x14ac:dyDescent="0.25"/>
  <cols>
    <col min="1" max="1" width="22.7109375" customWidth="1"/>
  </cols>
  <sheetData>
    <row r="1" spans="1:9" ht="15.75" thickBot="1" x14ac:dyDescent="0.3">
      <c r="A1" s="84" t="s">
        <v>142</v>
      </c>
      <c r="B1" s="85"/>
      <c r="C1" s="85"/>
      <c r="D1" s="86"/>
      <c r="E1" s="86"/>
      <c r="F1" s="86"/>
      <c r="G1" s="86"/>
      <c r="H1" s="86"/>
      <c r="I1" s="86"/>
    </row>
    <row r="2" spans="1:9" ht="60" thickBot="1" x14ac:dyDescent="0.3">
      <c r="A2" s="87" t="s">
        <v>52</v>
      </c>
      <c r="B2" s="88" t="s">
        <v>53</v>
      </c>
      <c r="C2" s="89" t="s">
        <v>138</v>
      </c>
      <c r="D2" s="90" t="s">
        <v>54</v>
      </c>
      <c r="E2" s="90" t="s">
        <v>55</v>
      </c>
      <c r="F2" s="91" t="s">
        <v>56</v>
      </c>
      <c r="G2" s="91" t="s">
        <v>139</v>
      </c>
      <c r="H2" s="92" t="s">
        <v>57</v>
      </c>
      <c r="I2" s="93" t="s">
        <v>58</v>
      </c>
    </row>
    <row r="3" spans="1:9" x14ac:dyDescent="0.25">
      <c r="A3" s="94" t="s">
        <v>59</v>
      </c>
      <c r="B3" s="95">
        <v>2931</v>
      </c>
      <c r="C3" s="96">
        <v>1072</v>
      </c>
      <c r="D3" s="96">
        <v>1549</v>
      </c>
      <c r="E3" s="96">
        <v>5902</v>
      </c>
      <c r="F3" s="97">
        <v>415</v>
      </c>
      <c r="G3" s="97">
        <v>105</v>
      </c>
      <c r="H3" s="97">
        <v>370</v>
      </c>
      <c r="I3" s="98">
        <f t="shared" ref="I3:I8" si="0">SUM(B3:H3)</f>
        <v>12344</v>
      </c>
    </row>
    <row r="4" spans="1:9" x14ac:dyDescent="0.25">
      <c r="A4" s="99" t="s">
        <v>60</v>
      </c>
      <c r="B4" s="100">
        <v>4927</v>
      </c>
      <c r="C4" s="100">
        <v>3035</v>
      </c>
      <c r="D4" s="101">
        <v>512</v>
      </c>
      <c r="E4" s="100">
        <v>6538</v>
      </c>
      <c r="F4" s="102">
        <v>115</v>
      </c>
      <c r="G4" s="102">
        <v>51</v>
      </c>
      <c r="H4" s="102">
        <v>13</v>
      </c>
      <c r="I4" s="98">
        <f t="shared" si="0"/>
        <v>15191</v>
      </c>
    </row>
    <row r="5" spans="1:9" x14ac:dyDescent="0.25">
      <c r="A5" s="103" t="s">
        <v>61</v>
      </c>
      <c r="B5" s="100">
        <v>3808</v>
      </c>
      <c r="C5" s="100">
        <v>517</v>
      </c>
      <c r="D5" s="100">
        <v>70</v>
      </c>
      <c r="E5" s="100">
        <v>1274</v>
      </c>
      <c r="F5" s="102">
        <v>580</v>
      </c>
      <c r="G5" s="102">
        <v>40</v>
      </c>
      <c r="H5" s="102">
        <v>2</v>
      </c>
      <c r="I5" s="98">
        <f t="shared" si="0"/>
        <v>6291</v>
      </c>
    </row>
    <row r="6" spans="1:9" x14ac:dyDescent="0.25">
      <c r="A6" s="103" t="s">
        <v>62</v>
      </c>
      <c r="B6" s="100">
        <v>58</v>
      </c>
      <c r="C6" s="100">
        <v>40</v>
      </c>
      <c r="D6" s="100">
        <v>929</v>
      </c>
      <c r="E6" s="100">
        <v>44</v>
      </c>
      <c r="F6" s="104">
        <v>4</v>
      </c>
      <c r="G6" s="105">
        <v>4</v>
      </c>
      <c r="H6" s="102">
        <v>149</v>
      </c>
      <c r="I6" s="98">
        <f t="shared" si="0"/>
        <v>1228</v>
      </c>
    </row>
    <row r="7" spans="1:9" ht="15.75" thickBot="1" x14ac:dyDescent="0.3">
      <c r="A7" s="103" t="s">
        <v>134</v>
      </c>
      <c r="B7" s="106">
        <v>550</v>
      </c>
      <c r="C7" s="100">
        <v>903</v>
      </c>
      <c r="D7" s="100">
        <v>33</v>
      </c>
      <c r="E7" s="100">
        <v>385</v>
      </c>
      <c r="F7" s="102">
        <v>5</v>
      </c>
      <c r="G7" s="102">
        <v>14</v>
      </c>
      <c r="H7" s="105">
        <v>2</v>
      </c>
      <c r="I7" s="98">
        <f t="shared" si="0"/>
        <v>1892</v>
      </c>
    </row>
    <row r="8" spans="1:9" ht="15.75" thickBot="1" x14ac:dyDescent="0.3">
      <c r="A8" s="107"/>
      <c r="B8" s="108">
        <f t="shared" ref="B8:H8" si="1">SUM(B3:B7)</f>
        <v>12274</v>
      </c>
      <c r="C8" s="109">
        <f t="shared" si="1"/>
        <v>5567</v>
      </c>
      <c r="D8" s="109">
        <f t="shared" si="1"/>
        <v>3093</v>
      </c>
      <c r="E8" s="109">
        <f t="shared" si="1"/>
        <v>14143</v>
      </c>
      <c r="F8" s="110">
        <f t="shared" si="1"/>
        <v>1119</v>
      </c>
      <c r="G8" s="110">
        <f t="shared" si="1"/>
        <v>214</v>
      </c>
      <c r="H8" s="110">
        <f t="shared" si="1"/>
        <v>536</v>
      </c>
      <c r="I8" s="111">
        <f t="shared" si="0"/>
        <v>36946</v>
      </c>
    </row>
    <row r="11" spans="1:9" ht="15.75" thickBot="1" x14ac:dyDescent="0.3">
      <c r="A11" s="112"/>
      <c r="B11" s="86"/>
      <c r="C11" s="86"/>
      <c r="D11" s="86"/>
      <c r="E11" s="86"/>
      <c r="F11" s="86"/>
      <c r="G11" s="86"/>
      <c r="H11" s="86"/>
      <c r="I11" s="86"/>
    </row>
    <row r="12" spans="1:9" ht="48" thickBot="1" x14ac:dyDescent="0.3">
      <c r="A12" s="113" t="s">
        <v>63</v>
      </c>
      <c r="B12" s="114" t="s">
        <v>53</v>
      </c>
      <c r="C12" s="115" t="s">
        <v>138</v>
      </c>
      <c r="D12" s="116" t="s">
        <v>54</v>
      </c>
      <c r="E12" s="116" t="s">
        <v>55</v>
      </c>
      <c r="F12" s="117" t="s">
        <v>56</v>
      </c>
      <c r="G12" s="117" t="s">
        <v>140</v>
      </c>
      <c r="H12" s="118" t="s">
        <v>57</v>
      </c>
      <c r="I12" s="119" t="s">
        <v>58</v>
      </c>
    </row>
    <row r="13" spans="1:9" x14ac:dyDescent="0.25">
      <c r="A13" s="103" t="s">
        <v>64</v>
      </c>
      <c r="B13" s="106">
        <v>15239</v>
      </c>
      <c r="C13" s="100">
        <v>3</v>
      </c>
      <c r="D13" s="100"/>
      <c r="E13" s="100"/>
      <c r="F13" s="102">
        <v>369</v>
      </c>
      <c r="G13" s="102"/>
      <c r="H13" s="102"/>
      <c r="I13" s="98">
        <f t="shared" ref="I13:I18" si="2">SUM(B13:H13)</f>
        <v>15611</v>
      </c>
    </row>
    <row r="14" spans="1:9" x14ac:dyDescent="0.25">
      <c r="A14" s="103" t="s">
        <v>65</v>
      </c>
      <c r="B14" s="106">
        <v>9221</v>
      </c>
      <c r="C14" s="100">
        <v>17</v>
      </c>
      <c r="D14" s="100"/>
      <c r="E14" s="100"/>
      <c r="F14" s="102">
        <v>119</v>
      </c>
      <c r="G14" s="102"/>
      <c r="H14" s="102"/>
      <c r="I14" s="98">
        <f t="shared" si="2"/>
        <v>9357</v>
      </c>
    </row>
    <row r="15" spans="1:9" x14ac:dyDescent="0.25">
      <c r="A15" s="103" t="s">
        <v>66</v>
      </c>
      <c r="B15" s="106"/>
      <c r="C15" s="100"/>
      <c r="D15" s="100">
        <v>3795</v>
      </c>
      <c r="E15" s="100"/>
      <c r="F15" s="102"/>
      <c r="G15" s="102"/>
      <c r="H15" s="102">
        <v>54</v>
      </c>
      <c r="I15" s="98">
        <f t="shared" si="2"/>
        <v>3849</v>
      </c>
    </row>
    <row r="16" spans="1:9" x14ac:dyDescent="0.25">
      <c r="A16" s="103" t="s">
        <v>135</v>
      </c>
      <c r="B16" s="100"/>
      <c r="C16" s="100">
        <v>677</v>
      </c>
      <c r="D16" s="100"/>
      <c r="E16" s="100"/>
      <c r="F16" s="102"/>
      <c r="G16" s="102"/>
      <c r="H16" s="102"/>
      <c r="I16" s="98">
        <f t="shared" si="2"/>
        <v>677</v>
      </c>
    </row>
    <row r="17" spans="1:9" x14ac:dyDescent="0.25">
      <c r="A17" s="103" t="s">
        <v>136</v>
      </c>
      <c r="B17" s="106">
        <v>250</v>
      </c>
      <c r="C17" s="100"/>
      <c r="D17" s="100"/>
      <c r="E17" s="120">
        <v>4</v>
      </c>
      <c r="F17" s="102"/>
      <c r="G17" s="102"/>
      <c r="H17" s="102"/>
      <c r="I17" s="98">
        <f t="shared" si="2"/>
        <v>254</v>
      </c>
    </row>
    <row r="18" spans="1:9" x14ac:dyDescent="0.25">
      <c r="A18" s="103" t="s">
        <v>137</v>
      </c>
      <c r="B18" s="106"/>
      <c r="C18" s="100"/>
      <c r="D18" s="100"/>
      <c r="E18" s="100"/>
      <c r="F18" s="102"/>
      <c r="G18" s="102"/>
      <c r="H18" s="102"/>
      <c r="I18" s="98">
        <f t="shared" si="2"/>
        <v>0</v>
      </c>
    </row>
    <row r="19" spans="1:9" x14ac:dyDescent="0.25">
      <c r="A19" s="103" t="s">
        <v>67</v>
      </c>
      <c r="B19" s="106"/>
      <c r="C19" s="100">
        <v>426</v>
      </c>
      <c r="D19" s="100"/>
      <c r="E19" s="100"/>
      <c r="F19" s="102"/>
      <c r="G19" s="102"/>
      <c r="H19" s="102"/>
      <c r="I19" s="98">
        <f t="shared" ref="I19:I24" si="3">SUM(B19:H19)</f>
        <v>426</v>
      </c>
    </row>
    <row r="20" spans="1:9" x14ac:dyDescent="0.25">
      <c r="A20" s="103" t="s">
        <v>55</v>
      </c>
      <c r="B20" s="106"/>
      <c r="C20" s="100"/>
      <c r="D20" s="100"/>
      <c r="E20" s="100">
        <v>672</v>
      </c>
      <c r="F20" s="102"/>
      <c r="G20" s="102">
        <v>858</v>
      </c>
      <c r="H20" s="102"/>
      <c r="I20" s="98">
        <f>SUM(B20:H20)</f>
        <v>1530</v>
      </c>
    </row>
    <row r="21" spans="1:9" x14ac:dyDescent="0.25">
      <c r="A21" s="103" t="s">
        <v>132</v>
      </c>
      <c r="B21" s="106"/>
      <c r="C21" s="100"/>
      <c r="D21" s="100"/>
      <c r="E21" s="100"/>
      <c r="F21" s="102"/>
      <c r="G21" s="102"/>
      <c r="H21" s="102"/>
      <c r="I21" s="98">
        <f t="shared" si="3"/>
        <v>0</v>
      </c>
    </row>
    <row r="22" spans="1:9" x14ac:dyDescent="0.25">
      <c r="A22" s="103" t="s">
        <v>68</v>
      </c>
      <c r="B22" s="106">
        <v>48</v>
      </c>
      <c r="C22" s="100"/>
      <c r="D22" s="100"/>
      <c r="E22" s="100"/>
      <c r="F22" s="102">
        <v>1</v>
      </c>
      <c r="G22" s="102"/>
      <c r="H22" s="102"/>
      <c r="I22" s="98">
        <f t="shared" si="3"/>
        <v>49</v>
      </c>
    </row>
    <row r="23" spans="1:9" ht="15.75" thickBot="1" x14ac:dyDescent="0.3">
      <c r="A23" s="103" t="s">
        <v>69</v>
      </c>
      <c r="B23" s="106"/>
      <c r="C23" s="100"/>
      <c r="D23" s="100">
        <v>34</v>
      </c>
      <c r="E23" s="100"/>
      <c r="F23" s="102"/>
      <c r="G23" s="102"/>
      <c r="H23" s="102"/>
      <c r="I23" s="98">
        <f t="shared" si="3"/>
        <v>34</v>
      </c>
    </row>
    <row r="24" spans="1:9" ht="15.75" thickBot="1" x14ac:dyDescent="0.3">
      <c r="A24" s="107"/>
      <c r="B24" s="108">
        <f>SUM(B13:B23)</f>
        <v>24758</v>
      </c>
      <c r="C24" s="109">
        <f t="shared" ref="C24:H24" si="4">SUM(C13:C23)</f>
        <v>1123</v>
      </c>
      <c r="D24" s="109">
        <f t="shared" si="4"/>
        <v>3829</v>
      </c>
      <c r="E24" s="109">
        <f t="shared" si="4"/>
        <v>676</v>
      </c>
      <c r="F24" s="110">
        <f t="shared" si="4"/>
        <v>489</v>
      </c>
      <c r="G24" s="110">
        <f t="shared" si="4"/>
        <v>858</v>
      </c>
      <c r="H24" s="110">
        <f t="shared" si="4"/>
        <v>54</v>
      </c>
      <c r="I24" s="111">
        <f t="shared" si="3"/>
        <v>31787</v>
      </c>
    </row>
    <row r="26" spans="1:9" ht="15.75" thickBot="1" x14ac:dyDescent="0.3">
      <c r="A26" s="112"/>
      <c r="B26" s="86"/>
      <c r="C26" s="86"/>
      <c r="D26" s="86"/>
      <c r="E26" s="86"/>
      <c r="F26" s="86"/>
      <c r="G26" s="86"/>
      <c r="H26" s="86"/>
      <c r="I26" s="86"/>
    </row>
    <row r="27" spans="1:9" ht="15.75" thickBot="1" x14ac:dyDescent="0.3">
      <c r="A27" s="121" t="s">
        <v>28</v>
      </c>
      <c r="B27" s="122">
        <f>SUM(B8,B24)</f>
        <v>37032</v>
      </c>
      <c r="C27" s="122">
        <f t="shared" ref="C27:H27" si="5">SUM(C24,C8)</f>
        <v>6690</v>
      </c>
      <c r="D27" s="122">
        <f t="shared" si="5"/>
        <v>6922</v>
      </c>
      <c r="E27" s="122">
        <f t="shared" si="5"/>
        <v>14819</v>
      </c>
      <c r="F27" s="122">
        <f t="shared" si="5"/>
        <v>1608</v>
      </c>
      <c r="G27" s="122">
        <f t="shared" si="5"/>
        <v>1072</v>
      </c>
      <c r="H27" s="122">
        <f t="shared" si="5"/>
        <v>590</v>
      </c>
      <c r="I27" s="123">
        <f>SUM(I8,I24)</f>
        <v>68733</v>
      </c>
    </row>
    <row r="29" spans="1:9" x14ac:dyDescent="0.25">
      <c r="A29" t="s">
        <v>147</v>
      </c>
    </row>
    <row r="30" spans="1:9" x14ac:dyDescent="0.25">
      <c r="A30" s="230" t="s">
        <v>148</v>
      </c>
    </row>
    <row r="31" spans="1:9" ht="15.75" thickBot="1" x14ac:dyDescent="0.3"/>
    <row r="32" spans="1:9" ht="60" thickBot="1" x14ac:dyDescent="0.3">
      <c r="A32" s="87" t="s">
        <v>52</v>
      </c>
      <c r="B32" s="88" t="s">
        <v>53</v>
      </c>
      <c r="C32" s="89" t="s">
        <v>138</v>
      </c>
      <c r="D32" s="90" t="s">
        <v>54</v>
      </c>
      <c r="E32" s="90" t="s">
        <v>55</v>
      </c>
      <c r="F32" s="91" t="s">
        <v>56</v>
      </c>
      <c r="G32" s="91" t="s">
        <v>139</v>
      </c>
      <c r="H32" s="92" t="s">
        <v>57</v>
      </c>
      <c r="I32" s="93" t="s">
        <v>58</v>
      </c>
    </row>
    <row r="33" spans="1:9" x14ac:dyDescent="0.25">
      <c r="A33" s="94" t="s">
        <v>59</v>
      </c>
      <c r="B33" s="124">
        <f>(B3/I3)*100</f>
        <v>23.744329228775111</v>
      </c>
      <c r="C33" s="124">
        <f>(C3/I3)*100</f>
        <v>8.6843810758263125</v>
      </c>
      <c r="D33" s="124">
        <f>(D3/I3)*100</f>
        <v>12.548606610499027</v>
      </c>
      <c r="E33" s="124">
        <f>(E3/I3)*100</f>
        <v>47.812702527543742</v>
      </c>
      <c r="F33" s="124">
        <f>(F3/I3)*100</f>
        <v>3.3619572261827608</v>
      </c>
      <c r="G33" s="124">
        <f>(G3/I3)*100</f>
        <v>0.85061568373298768</v>
      </c>
      <c r="H33" s="125">
        <f>(H3/I3)*100</f>
        <v>2.9974076474400517</v>
      </c>
      <c r="I33" s="126">
        <f t="shared" ref="I33:I38" si="6">SUM(B33:H33)</f>
        <v>100</v>
      </c>
    </row>
    <row r="34" spans="1:9" x14ac:dyDescent="0.25">
      <c r="A34" s="127" t="s">
        <v>60</v>
      </c>
      <c r="B34" s="124">
        <f>(B4/I4)*100</f>
        <v>32.43367783556053</v>
      </c>
      <c r="C34" s="124">
        <f>(C4/I4)*100</f>
        <v>19.978934895661904</v>
      </c>
      <c r="D34" s="124">
        <f>(D4/I4)*100</f>
        <v>3.3704166940951881</v>
      </c>
      <c r="E34" s="124">
        <f>(E4/I4)*100</f>
        <v>43.038641300770195</v>
      </c>
      <c r="F34" s="124">
        <f>(F4/I4)*100</f>
        <v>0.75702718715028638</v>
      </c>
      <c r="G34" s="124">
        <f>(G4/I4)*100</f>
        <v>0.33572510038838788</v>
      </c>
      <c r="H34" s="125">
        <f>(H4/I4)*100</f>
        <v>8.5576986373510633E-2</v>
      </c>
      <c r="I34" s="98">
        <f t="shared" si="6"/>
        <v>100.00000000000001</v>
      </c>
    </row>
    <row r="35" spans="1:9" x14ac:dyDescent="0.25">
      <c r="A35" s="103" t="s">
        <v>61</v>
      </c>
      <c r="B35" s="124">
        <f>(B5/I5)*100</f>
        <v>60.530917183277701</v>
      </c>
      <c r="C35" s="124">
        <f>(C5/I5)*100</f>
        <v>8.2180893339691625</v>
      </c>
      <c r="D35" s="124">
        <f>(D5/I5)*100</f>
        <v>1.1127006835161342</v>
      </c>
      <c r="E35" s="124">
        <f>(E5/I5)*100</f>
        <v>20.251152439993643</v>
      </c>
      <c r="F35" s="124">
        <f>(F5/I5)*100</f>
        <v>9.2195199491336819</v>
      </c>
      <c r="G35" s="124">
        <f>(G5/I5)*100</f>
        <v>0.63582896200921946</v>
      </c>
      <c r="H35" s="125">
        <f>(H5/I5)*100</f>
        <v>3.179144810046098E-2</v>
      </c>
      <c r="I35" s="98">
        <f t="shared" si="6"/>
        <v>100.00000000000001</v>
      </c>
    </row>
    <row r="36" spans="1:9" x14ac:dyDescent="0.25">
      <c r="A36" s="103" t="s">
        <v>62</v>
      </c>
      <c r="B36" s="124">
        <f>(B6/I6)*100</f>
        <v>4.7231270358306192</v>
      </c>
      <c r="C36" s="124">
        <f>(C6/I6)*100</f>
        <v>3.2573289902280131</v>
      </c>
      <c r="D36" s="124">
        <f>(D6/I6)*100</f>
        <v>75.651465798045606</v>
      </c>
      <c r="E36" s="124">
        <f>(E6/I6)*100</f>
        <v>3.5830618892508146</v>
      </c>
      <c r="F36" s="124">
        <f>(F6/I6)*100</f>
        <v>0.32573289902280134</v>
      </c>
      <c r="G36" s="124">
        <f>(G6/I6)*100</f>
        <v>0.32573289902280134</v>
      </c>
      <c r="H36" s="125">
        <f>(H6/I6)*100</f>
        <v>12.133550488599349</v>
      </c>
      <c r="I36" s="98">
        <f t="shared" si="6"/>
        <v>100</v>
      </c>
    </row>
    <row r="37" spans="1:9" ht="15.75" thickBot="1" x14ac:dyDescent="0.3">
      <c r="A37" s="103" t="s">
        <v>134</v>
      </c>
      <c r="B37" s="128">
        <f>(B7/I7)*100</f>
        <v>29.069767441860467</v>
      </c>
      <c r="C37" s="128">
        <f>(C7/I7)*100</f>
        <v>47.727272727272727</v>
      </c>
      <c r="D37" s="128">
        <f>(D7/I7)*100</f>
        <v>1.7441860465116279</v>
      </c>
      <c r="E37" s="128">
        <f>(E7/I7)*100</f>
        <v>20.348837209302324</v>
      </c>
      <c r="F37" s="128">
        <f>(F7/I7)*100</f>
        <v>0.26427061310782241</v>
      </c>
      <c r="G37" s="128">
        <f>(G7/I7)*100</f>
        <v>0.73995771670190269</v>
      </c>
      <c r="H37" s="129">
        <f>(H7/I7)*100</f>
        <v>0.10570824524312897</v>
      </c>
      <c r="I37" s="130">
        <f t="shared" si="6"/>
        <v>100.00000000000003</v>
      </c>
    </row>
    <row r="38" spans="1:9" ht="15.75" thickBot="1" x14ac:dyDescent="0.3">
      <c r="A38" s="107"/>
      <c r="B38" s="131">
        <f>(B8/I8)*100</f>
        <v>33.221458344611051</v>
      </c>
      <c r="C38" s="132">
        <f>(C8/I8)*100</f>
        <v>15.067936989119254</v>
      </c>
      <c r="D38" s="132">
        <f>(D8/I8)*100</f>
        <v>8.3716775835002437</v>
      </c>
      <c r="E38" s="132">
        <f>(E8/I8)*100</f>
        <v>38.280192713690255</v>
      </c>
      <c r="F38" s="132">
        <f>(F8/I8)*100</f>
        <v>3.028744654360418</v>
      </c>
      <c r="G38" s="132">
        <f>(G8/I8)*100</f>
        <v>0.57922373193309151</v>
      </c>
      <c r="H38" s="133">
        <f>(H8/I8)*100</f>
        <v>1.4507659827856871</v>
      </c>
      <c r="I38" s="111">
        <f t="shared" si="6"/>
        <v>100.00000000000001</v>
      </c>
    </row>
  </sheetData>
  <hyperlinks>
    <hyperlink ref="A4" location="'Dettaglio Farmacie'!A1" display="FARMACIE"/>
    <hyperlink ref="A34" location="'dettaglio Farmacie'!A1" display="FARMACIE"/>
  </hyperlink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workbookViewId="0">
      <selection activeCell="E83" sqref="E83"/>
    </sheetView>
  </sheetViews>
  <sheetFormatPr defaultRowHeight="15" x14ac:dyDescent="0.25"/>
  <cols>
    <col min="1" max="1" width="24.7109375" customWidth="1"/>
    <col min="2" max="2" width="12" customWidth="1"/>
    <col min="3" max="3" width="11.42578125" customWidth="1"/>
    <col min="5" max="5" width="8.7109375" customWidth="1"/>
    <col min="6" max="6" width="10.5703125" customWidth="1"/>
    <col min="7" max="7" width="16.7109375" customWidth="1"/>
    <col min="9" max="9" width="8.28515625" customWidth="1"/>
    <col min="250" max="250" width="24.7109375" customWidth="1"/>
    <col min="251" max="251" width="12" customWidth="1"/>
    <col min="252" max="252" width="11.42578125" customWidth="1"/>
    <col min="254" max="254" width="8.7109375" customWidth="1"/>
    <col min="255" max="255" width="10.5703125" customWidth="1"/>
    <col min="256" max="256" width="16.7109375" customWidth="1"/>
    <col min="506" max="506" width="24.7109375" customWidth="1"/>
    <col min="507" max="507" width="12" customWidth="1"/>
    <col min="508" max="508" width="11.42578125" customWidth="1"/>
    <col min="510" max="510" width="8.7109375" customWidth="1"/>
    <col min="511" max="511" width="10.5703125" customWidth="1"/>
    <col min="512" max="512" width="16.7109375" customWidth="1"/>
    <col min="762" max="762" width="24.7109375" customWidth="1"/>
    <col min="763" max="763" width="12" customWidth="1"/>
    <col min="764" max="764" width="11.42578125" customWidth="1"/>
    <col min="766" max="766" width="8.7109375" customWidth="1"/>
    <col min="767" max="767" width="10.5703125" customWidth="1"/>
    <col min="768" max="768" width="16.7109375" customWidth="1"/>
    <col min="1018" max="1018" width="24.7109375" customWidth="1"/>
    <col min="1019" max="1019" width="12" customWidth="1"/>
    <col min="1020" max="1020" width="11.42578125" customWidth="1"/>
    <col min="1022" max="1022" width="8.7109375" customWidth="1"/>
    <col min="1023" max="1023" width="10.5703125" customWidth="1"/>
    <col min="1024" max="1024" width="16.7109375" customWidth="1"/>
    <col min="1274" max="1274" width="24.7109375" customWidth="1"/>
    <col min="1275" max="1275" width="12" customWidth="1"/>
    <col min="1276" max="1276" width="11.42578125" customWidth="1"/>
    <col min="1278" max="1278" width="8.7109375" customWidth="1"/>
    <col min="1279" max="1279" width="10.5703125" customWidth="1"/>
    <col min="1280" max="1280" width="16.7109375" customWidth="1"/>
    <col min="1530" max="1530" width="24.7109375" customWidth="1"/>
    <col min="1531" max="1531" width="12" customWidth="1"/>
    <col min="1532" max="1532" width="11.42578125" customWidth="1"/>
    <col min="1534" max="1534" width="8.7109375" customWidth="1"/>
    <col min="1535" max="1535" width="10.5703125" customWidth="1"/>
    <col min="1536" max="1536" width="16.7109375" customWidth="1"/>
    <col min="1786" max="1786" width="24.7109375" customWidth="1"/>
    <col min="1787" max="1787" width="12" customWidth="1"/>
    <col min="1788" max="1788" width="11.42578125" customWidth="1"/>
    <col min="1790" max="1790" width="8.7109375" customWidth="1"/>
    <col min="1791" max="1791" width="10.5703125" customWidth="1"/>
    <col min="1792" max="1792" width="16.7109375" customWidth="1"/>
    <col min="2042" max="2042" width="24.7109375" customWidth="1"/>
    <col min="2043" max="2043" width="12" customWidth="1"/>
    <col min="2044" max="2044" width="11.42578125" customWidth="1"/>
    <col min="2046" max="2046" width="8.7109375" customWidth="1"/>
    <col min="2047" max="2047" width="10.5703125" customWidth="1"/>
    <col min="2048" max="2048" width="16.7109375" customWidth="1"/>
    <col min="2298" max="2298" width="24.7109375" customWidth="1"/>
    <col min="2299" max="2299" width="12" customWidth="1"/>
    <col min="2300" max="2300" width="11.42578125" customWidth="1"/>
    <col min="2302" max="2302" width="8.7109375" customWidth="1"/>
    <col min="2303" max="2303" width="10.5703125" customWidth="1"/>
    <col min="2304" max="2304" width="16.7109375" customWidth="1"/>
    <col min="2554" max="2554" width="24.7109375" customWidth="1"/>
    <col min="2555" max="2555" width="12" customWidth="1"/>
    <col min="2556" max="2556" width="11.42578125" customWidth="1"/>
    <col min="2558" max="2558" width="8.7109375" customWidth="1"/>
    <col min="2559" max="2559" width="10.5703125" customWidth="1"/>
    <col min="2560" max="2560" width="16.7109375" customWidth="1"/>
    <col min="2810" max="2810" width="24.7109375" customWidth="1"/>
    <col min="2811" max="2811" width="12" customWidth="1"/>
    <col min="2812" max="2812" width="11.42578125" customWidth="1"/>
    <col min="2814" max="2814" width="8.7109375" customWidth="1"/>
    <col min="2815" max="2815" width="10.5703125" customWidth="1"/>
    <col min="2816" max="2816" width="16.7109375" customWidth="1"/>
    <col min="3066" max="3066" width="24.7109375" customWidth="1"/>
    <col min="3067" max="3067" width="12" customWidth="1"/>
    <col min="3068" max="3068" width="11.42578125" customWidth="1"/>
    <col min="3070" max="3070" width="8.7109375" customWidth="1"/>
    <col min="3071" max="3071" width="10.5703125" customWidth="1"/>
    <col min="3072" max="3072" width="16.7109375" customWidth="1"/>
    <col min="3322" max="3322" width="24.7109375" customWidth="1"/>
    <col min="3323" max="3323" width="12" customWidth="1"/>
    <col min="3324" max="3324" width="11.42578125" customWidth="1"/>
    <col min="3326" max="3326" width="8.7109375" customWidth="1"/>
    <col min="3327" max="3327" width="10.5703125" customWidth="1"/>
    <col min="3328" max="3328" width="16.7109375" customWidth="1"/>
    <col min="3578" max="3578" width="24.7109375" customWidth="1"/>
    <col min="3579" max="3579" width="12" customWidth="1"/>
    <col min="3580" max="3580" width="11.42578125" customWidth="1"/>
    <col min="3582" max="3582" width="8.7109375" customWidth="1"/>
    <col min="3583" max="3583" width="10.5703125" customWidth="1"/>
    <col min="3584" max="3584" width="16.7109375" customWidth="1"/>
    <col min="3834" max="3834" width="24.7109375" customWidth="1"/>
    <col min="3835" max="3835" width="12" customWidth="1"/>
    <col min="3836" max="3836" width="11.42578125" customWidth="1"/>
    <col min="3838" max="3838" width="8.7109375" customWidth="1"/>
    <col min="3839" max="3839" width="10.5703125" customWidth="1"/>
    <col min="3840" max="3840" width="16.7109375" customWidth="1"/>
    <col min="4090" max="4090" width="24.7109375" customWidth="1"/>
    <col min="4091" max="4091" width="12" customWidth="1"/>
    <col min="4092" max="4092" width="11.42578125" customWidth="1"/>
    <col min="4094" max="4094" width="8.7109375" customWidth="1"/>
    <col min="4095" max="4095" width="10.5703125" customWidth="1"/>
    <col min="4096" max="4096" width="16.7109375" customWidth="1"/>
    <col min="4346" max="4346" width="24.7109375" customWidth="1"/>
    <col min="4347" max="4347" width="12" customWidth="1"/>
    <col min="4348" max="4348" width="11.42578125" customWidth="1"/>
    <col min="4350" max="4350" width="8.7109375" customWidth="1"/>
    <col min="4351" max="4351" width="10.5703125" customWidth="1"/>
    <col min="4352" max="4352" width="16.7109375" customWidth="1"/>
    <col min="4602" max="4602" width="24.7109375" customWidth="1"/>
    <col min="4603" max="4603" width="12" customWidth="1"/>
    <col min="4604" max="4604" width="11.42578125" customWidth="1"/>
    <col min="4606" max="4606" width="8.7109375" customWidth="1"/>
    <col min="4607" max="4607" width="10.5703125" customWidth="1"/>
    <col min="4608" max="4608" width="16.7109375" customWidth="1"/>
    <col min="4858" max="4858" width="24.7109375" customWidth="1"/>
    <col min="4859" max="4859" width="12" customWidth="1"/>
    <col min="4860" max="4860" width="11.42578125" customWidth="1"/>
    <col min="4862" max="4862" width="8.7109375" customWidth="1"/>
    <col min="4863" max="4863" width="10.5703125" customWidth="1"/>
    <col min="4864" max="4864" width="16.7109375" customWidth="1"/>
    <col min="5114" max="5114" width="24.7109375" customWidth="1"/>
    <col min="5115" max="5115" width="12" customWidth="1"/>
    <col min="5116" max="5116" width="11.42578125" customWidth="1"/>
    <col min="5118" max="5118" width="8.7109375" customWidth="1"/>
    <col min="5119" max="5119" width="10.5703125" customWidth="1"/>
    <col min="5120" max="5120" width="16.7109375" customWidth="1"/>
    <col min="5370" max="5370" width="24.7109375" customWidth="1"/>
    <col min="5371" max="5371" width="12" customWidth="1"/>
    <col min="5372" max="5372" width="11.42578125" customWidth="1"/>
    <col min="5374" max="5374" width="8.7109375" customWidth="1"/>
    <col min="5375" max="5375" width="10.5703125" customWidth="1"/>
    <col min="5376" max="5376" width="16.7109375" customWidth="1"/>
    <col min="5626" max="5626" width="24.7109375" customWidth="1"/>
    <col min="5627" max="5627" width="12" customWidth="1"/>
    <col min="5628" max="5628" width="11.42578125" customWidth="1"/>
    <col min="5630" max="5630" width="8.7109375" customWidth="1"/>
    <col min="5631" max="5631" width="10.5703125" customWidth="1"/>
    <col min="5632" max="5632" width="16.7109375" customWidth="1"/>
    <col min="5882" max="5882" width="24.7109375" customWidth="1"/>
    <col min="5883" max="5883" width="12" customWidth="1"/>
    <col min="5884" max="5884" width="11.42578125" customWidth="1"/>
    <col min="5886" max="5886" width="8.7109375" customWidth="1"/>
    <col min="5887" max="5887" width="10.5703125" customWidth="1"/>
    <col min="5888" max="5888" width="16.7109375" customWidth="1"/>
    <col min="6138" max="6138" width="24.7109375" customWidth="1"/>
    <col min="6139" max="6139" width="12" customWidth="1"/>
    <col min="6140" max="6140" width="11.42578125" customWidth="1"/>
    <col min="6142" max="6142" width="8.7109375" customWidth="1"/>
    <col min="6143" max="6143" width="10.5703125" customWidth="1"/>
    <col min="6144" max="6144" width="16.7109375" customWidth="1"/>
    <col min="6394" max="6394" width="24.7109375" customWidth="1"/>
    <col min="6395" max="6395" width="12" customWidth="1"/>
    <col min="6396" max="6396" width="11.42578125" customWidth="1"/>
    <col min="6398" max="6398" width="8.7109375" customWidth="1"/>
    <col min="6399" max="6399" width="10.5703125" customWidth="1"/>
    <col min="6400" max="6400" width="16.7109375" customWidth="1"/>
    <col min="6650" max="6650" width="24.7109375" customWidth="1"/>
    <col min="6651" max="6651" width="12" customWidth="1"/>
    <col min="6652" max="6652" width="11.42578125" customWidth="1"/>
    <col min="6654" max="6654" width="8.7109375" customWidth="1"/>
    <col min="6655" max="6655" width="10.5703125" customWidth="1"/>
    <col min="6656" max="6656" width="16.7109375" customWidth="1"/>
    <col min="6906" max="6906" width="24.7109375" customWidth="1"/>
    <col min="6907" max="6907" width="12" customWidth="1"/>
    <col min="6908" max="6908" width="11.42578125" customWidth="1"/>
    <col min="6910" max="6910" width="8.7109375" customWidth="1"/>
    <col min="6911" max="6911" width="10.5703125" customWidth="1"/>
    <col min="6912" max="6912" width="16.7109375" customWidth="1"/>
    <col min="7162" max="7162" width="24.7109375" customWidth="1"/>
    <col min="7163" max="7163" width="12" customWidth="1"/>
    <col min="7164" max="7164" width="11.42578125" customWidth="1"/>
    <col min="7166" max="7166" width="8.7109375" customWidth="1"/>
    <col min="7167" max="7167" width="10.5703125" customWidth="1"/>
    <col min="7168" max="7168" width="16.7109375" customWidth="1"/>
    <col min="7418" max="7418" width="24.7109375" customWidth="1"/>
    <col min="7419" max="7419" width="12" customWidth="1"/>
    <col min="7420" max="7420" width="11.42578125" customWidth="1"/>
    <col min="7422" max="7422" width="8.7109375" customWidth="1"/>
    <col min="7423" max="7423" width="10.5703125" customWidth="1"/>
    <col min="7424" max="7424" width="16.7109375" customWidth="1"/>
    <col min="7674" max="7674" width="24.7109375" customWidth="1"/>
    <col min="7675" max="7675" width="12" customWidth="1"/>
    <col min="7676" max="7676" width="11.42578125" customWidth="1"/>
    <col min="7678" max="7678" width="8.7109375" customWidth="1"/>
    <col min="7679" max="7679" width="10.5703125" customWidth="1"/>
    <col min="7680" max="7680" width="16.7109375" customWidth="1"/>
    <col min="7930" max="7930" width="24.7109375" customWidth="1"/>
    <col min="7931" max="7931" width="12" customWidth="1"/>
    <col min="7932" max="7932" width="11.42578125" customWidth="1"/>
    <col min="7934" max="7934" width="8.7109375" customWidth="1"/>
    <col min="7935" max="7935" width="10.5703125" customWidth="1"/>
    <col min="7936" max="7936" width="16.7109375" customWidth="1"/>
    <col min="8186" max="8186" width="24.7109375" customWidth="1"/>
    <col min="8187" max="8187" width="12" customWidth="1"/>
    <col min="8188" max="8188" width="11.42578125" customWidth="1"/>
    <col min="8190" max="8190" width="8.7109375" customWidth="1"/>
    <col min="8191" max="8191" width="10.5703125" customWidth="1"/>
    <col min="8192" max="8192" width="16.7109375" customWidth="1"/>
    <col min="8442" max="8442" width="24.7109375" customWidth="1"/>
    <col min="8443" max="8443" width="12" customWidth="1"/>
    <col min="8444" max="8444" width="11.42578125" customWidth="1"/>
    <col min="8446" max="8446" width="8.7109375" customWidth="1"/>
    <col min="8447" max="8447" width="10.5703125" customWidth="1"/>
    <col min="8448" max="8448" width="16.7109375" customWidth="1"/>
    <col min="8698" max="8698" width="24.7109375" customWidth="1"/>
    <col min="8699" max="8699" width="12" customWidth="1"/>
    <col min="8700" max="8700" width="11.42578125" customWidth="1"/>
    <col min="8702" max="8702" width="8.7109375" customWidth="1"/>
    <col min="8703" max="8703" width="10.5703125" customWidth="1"/>
    <col min="8704" max="8704" width="16.7109375" customWidth="1"/>
    <col min="8954" max="8954" width="24.7109375" customWidth="1"/>
    <col min="8955" max="8955" width="12" customWidth="1"/>
    <col min="8956" max="8956" width="11.42578125" customWidth="1"/>
    <col min="8958" max="8958" width="8.7109375" customWidth="1"/>
    <col min="8959" max="8959" width="10.5703125" customWidth="1"/>
    <col min="8960" max="8960" width="16.7109375" customWidth="1"/>
    <col min="9210" max="9210" width="24.7109375" customWidth="1"/>
    <col min="9211" max="9211" width="12" customWidth="1"/>
    <col min="9212" max="9212" width="11.42578125" customWidth="1"/>
    <col min="9214" max="9214" width="8.7109375" customWidth="1"/>
    <col min="9215" max="9215" width="10.5703125" customWidth="1"/>
    <col min="9216" max="9216" width="16.7109375" customWidth="1"/>
    <col min="9466" max="9466" width="24.7109375" customWidth="1"/>
    <col min="9467" max="9467" width="12" customWidth="1"/>
    <col min="9468" max="9468" width="11.42578125" customWidth="1"/>
    <col min="9470" max="9470" width="8.7109375" customWidth="1"/>
    <col min="9471" max="9471" width="10.5703125" customWidth="1"/>
    <col min="9472" max="9472" width="16.7109375" customWidth="1"/>
    <col min="9722" max="9722" width="24.7109375" customWidth="1"/>
    <col min="9723" max="9723" width="12" customWidth="1"/>
    <col min="9724" max="9724" width="11.42578125" customWidth="1"/>
    <col min="9726" max="9726" width="8.7109375" customWidth="1"/>
    <col min="9727" max="9727" width="10.5703125" customWidth="1"/>
    <col min="9728" max="9728" width="16.7109375" customWidth="1"/>
    <col min="9978" max="9978" width="24.7109375" customWidth="1"/>
    <col min="9979" max="9979" width="12" customWidth="1"/>
    <col min="9980" max="9980" width="11.42578125" customWidth="1"/>
    <col min="9982" max="9982" width="8.7109375" customWidth="1"/>
    <col min="9983" max="9983" width="10.5703125" customWidth="1"/>
    <col min="9984" max="9984" width="16.7109375" customWidth="1"/>
    <col min="10234" max="10234" width="24.7109375" customWidth="1"/>
    <col min="10235" max="10235" width="12" customWidth="1"/>
    <col min="10236" max="10236" width="11.42578125" customWidth="1"/>
    <col min="10238" max="10238" width="8.7109375" customWidth="1"/>
    <col min="10239" max="10239" width="10.5703125" customWidth="1"/>
    <col min="10240" max="10240" width="16.7109375" customWidth="1"/>
    <col min="10490" max="10490" width="24.7109375" customWidth="1"/>
    <col min="10491" max="10491" width="12" customWidth="1"/>
    <col min="10492" max="10492" width="11.42578125" customWidth="1"/>
    <col min="10494" max="10494" width="8.7109375" customWidth="1"/>
    <col min="10495" max="10495" width="10.5703125" customWidth="1"/>
    <col min="10496" max="10496" width="16.7109375" customWidth="1"/>
    <col min="10746" max="10746" width="24.7109375" customWidth="1"/>
    <col min="10747" max="10747" width="12" customWidth="1"/>
    <col min="10748" max="10748" width="11.42578125" customWidth="1"/>
    <col min="10750" max="10750" width="8.7109375" customWidth="1"/>
    <col min="10751" max="10751" width="10.5703125" customWidth="1"/>
    <col min="10752" max="10752" width="16.7109375" customWidth="1"/>
    <col min="11002" max="11002" width="24.7109375" customWidth="1"/>
    <col min="11003" max="11003" width="12" customWidth="1"/>
    <col min="11004" max="11004" width="11.42578125" customWidth="1"/>
    <col min="11006" max="11006" width="8.7109375" customWidth="1"/>
    <col min="11007" max="11007" width="10.5703125" customWidth="1"/>
    <col min="11008" max="11008" width="16.7109375" customWidth="1"/>
    <col min="11258" max="11258" width="24.7109375" customWidth="1"/>
    <col min="11259" max="11259" width="12" customWidth="1"/>
    <col min="11260" max="11260" width="11.42578125" customWidth="1"/>
    <col min="11262" max="11262" width="8.7109375" customWidth="1"/>
    <col min="11263" max="11263" width="10.5703125" customWidth="1"/>
    <col min="11264" max="11264" width="16.7109375" customWidth="1"/>
    <col min="11514" max="11514" width="24.7109375" customWidth="1"/>
    <col min="11515" max="11515" width="12" customWidth="1"/>
    <col min="11516" max="11516" width="11.42578125" customWidth="1"/>
    <col min="11518" max="11518" width="8.7109375" customWidth="1"/>
    <col min="11519" max="11519" width="10.5703125" customWidth="1"/>
    <col min="11520" max="11520" width="16.7109375" customWidth="1"/>
    <col min="11770" max="11770" width="24.7109375" customWidth="1"/>
    <col min="11771" max="11771" width="12" customWidth="1"/>
    <col min="11772" max="11772" width="11.42578125" customWidth="1"/>
    <col min="11774" max="11774" width="8.7109375" customWidth="1"/>
    <col min="11775" max="11775" width="10.5703125" customWidth="1"/>
    <col min="11776" max="11776" width="16.7109375" customWidth="1"/>
    <col min="12026" max="12026" width="24.7109375" customWidth="1"/>
    <col min="12027" max="12027" width="12" customWidth="1"/>
    <col min="12028" max="12028" width="11.42578125" customWidth="1"/>
    <col min="12030" max="12030" width="8.7109375" customWidth="1"/>
    <col min="12031" max="12031" width="10.5703125" customWidth="1"/>
    <col min="12032" max="12032" width="16.7109375" customWidth="1"/>
    <col min="12282" max="12282" width="24.7109375" customWidth="1"/>
    <col min="12283" max="12283" width="12" customWidth="1"/>
    <col min="12284" max="12284" width="11.42578125" customWidth="1"/>
    <col min="12286" max="12286" width="8.7109375" customWidth="1"/>
    <col min="12287" max="12287" width="10.5703125" customWidth="1"/>
    <col min="12288" max="12288" width="16.7109375" customWidth="1"/>
    <col min="12538" max="12538" width="24.7109375" customWidth="1"/>
    <col min="12539" max="12539" width="12" customWidth="1"/>
    <col min="12540" max="12540" width="11.42578125" customWidth="1"/>
    <col min="12542" max="12542" width="8.7109375" customWidth="1"/>
    <col min="12543" max="12543" width="10.5703125" customWidth="1"/>
    <col min="12544" max="12544" width="16.7109375" customWidth="1"/>
    <col min="12794" max="12794" width="24.7109375" customWidth="1"/>
    <col min="12795" max="12795" width="12" customWidth="1"/>
    <col min="12796" max="12796" width="11.42578125" customWidth="1"/>
    <col min="12798" max="12798" width="8.7109375" customWidth="1"/>
    <col min="12799" max="12799" width="10.5703125" customWidth="1"/>
    <col min="12800" max="12800" width="16.7109375" customWidth="1"/>
    <col min="13050" max="13050" width="24.7109375" customWidth="1"/>
    <col min="13051" max="13051" width="12" customWidth="1"/>
    <col min="13052" max="13052" width="11.42578125" customWidth="1"/>
    <col min="13054" max="13054" width="8.7109375" customWidth="1"/>
    <col min="13055" max="13055" width="10.5703125" customWidth="1"/>
    <col min="13056" max="13056" width="16.7109375" customWidth="1"/>
    <col min="13306" max="13306" width="24.7109375" customWidth="1"/>
    <col min="13307" max="13307" width="12" customWidth="1"/>
    <col min="13308" max="13308" width="11.42578125" customWidth="1"/>
    <col min="13310" max="13310" width="8.7109375" customWidth="1"/>
    <col min="13311" max="13311" width="10.5703125" customWidth="1"/>
    <col min="13312" max="13312" width="16.7109375" customWidth="1"/>
    <col min="13562" max="13562" width="24.7109375" customWidth="1"/>
    <col min="13563" max="13563" width="12" customWidth="1"/>
    <col min="13564" max="13564" width="11.42578125" customWidth="1"/>
    <col min="13566" max="13566" width="8.7109375" customWidth="1"/>
    <col min="13567" max="13567" width="10.5703125" customWidth="1"/>
    <col min="13568" max="13568" width="16.7109375" customWidth="1"/>
    <col min="13818" max="13818" width="24.7109375" customWidth="1"/>
    <col min="13819" max="13819" width="12" customWidth="1"/>
    <col min="13820" max="13820" width="11.42578125" customWidth="1"/>
    <col min="13822" max="13822" width="8.7109375" customWidth="1"/>
    <col min="13823" max="13823" width="10.5703125" customWidth="1"/>
    <col min="13824" max="13824" width="16.7109375" customWidth="1"/>
    <col min="14074" max="14074" width="24.7109375" customWidth="1"/>
    <col min="14075" max="14075" width="12" customWidth="1"/>
    <col min="14076" max="14076" width="11.42578125" customWidth="1"/>
    <col min="14078" max="14078" width="8.7109375" customWidth="1"/>
    <col min="14079" max="14079" width="10.5703125" customWidth="1"/>
    <col min="14080" max="14080" width="16.7109375" customWidth="1"/>
    <col min="14330" max="14330" width="24.7109375" customWidth="1"/>
    <col min="14331" max="14331" width="12" customWidth="1"/>
    <col min="14332" max="14332" width="11.42578125" customWidth="1"/>
    <col min="14334" max="14334" width="8.7109375" customWidth="1"/>
    <col min="14335" max="14335" width="10.5703125" customWidth="1"/>
    <col min="14336" max="14336" width="16.7109375" customWidth="1"/>
    <col min="14586" max="14586" width="24.7109375" customWidth="1"/>
    <col min="14587" max="14587" width="12" customWidth="1"/>
    <col min="14588" max="14588" width="11.42578125" customWidth="1"/>
    <col min="14590" max="14590" width="8.7109375" customWidth="1"/>
    <col min="14591" max="14591" width="10.5703125" customWidth="1"/>
    <col min="14592" max="14592" width="16.7109375" customWidth="1"/>
    <col min="14842" max="14842" width="24.7109375" customWidth="1"/>
    <col min="14843" max="14843" width="12" customWidth="1"/>
    <col min="14844" max="14844" width="11.42578125" customWidth="1"/>
    <col min="14846" max="14846" width="8.7109375" customWidth="1"/>
    <col min="14847" max="14847" width="10.5703125" customWidth="1"/>
    <col min="14848" max="14848" width="16.7109375" customWidth="1"/>
    <col min="15098" max="15098" width="24.7109375" customWidth="1"/>
    <col min="15099" max="15099" width="12" customWidth="1"/>
    <col min="15100" max="15100" width="11.42578125" customWidth="1"/>
    <col min="15102" max="15102" width="8.7109375" customWidth="1"/>
    <col min="15103" max="15103" width="10.5703125" customWidth="1"/>
    <col min="15104" max="15104" width="16.7109375" customWidth="1"/>
    <col min="15354" max="15354" width="24.7109375" customWidth="1"/>
    <col min="15355" max="15355" width="12" customWidth="1"/>
    <col min="15356" max="15356" width="11.42578125" customWidth="1"/>
    <col min="15358" max="15358" width="8.7109375" customWidth="1"/>
    <col min="15359" max="15359" width="10.5703125" customWidth="1"/>
    <col min="15360" max="15360" width="16.7109375" customWidth="1"/>
    <col min="15610" max="15610" width="24.7109375" customWidth="1"/>
    <col min="15611" max="15611" width="12" customWidth="1"/>
    <col min="15612" max="15612" width="11.42578125" customWidth="1"/>
    <col min="15614" max="15614" width="8.7109375" customWidth="1"/>
    <col min="15615" max="15615" width="10.5703125" customWidth="1"/>
    <col min="15616" max="15616" width="16.7109375" customWidth="1"/>
    <col min="15866" max="15866" width="24.7109375" customWidth="1"/>
    <col min="15867" max="15867" width="12" customWidth="1"/>
    <col min="15868" max="15868" width="11.42578125" customWidth="1"/>
    <col min="15870" max="15870" width="8.7109375" customWidth="1"/>
    <col min="15871" max="15871" width="10.5703125" customWidth="1"/>
    <col min="15872" max="15872" width="16.7109375" customWidth="1"/>
    <col min="16122" max="16122" width="24.7109375" customWidth="1"/>
    <col min="16123" max="16123" width="12" customWidth="1"/>
    <col min="16124" max="16124" width="11.42578125" customWidth="1"/>
    <col min="16126" max="16126" width="8.7109375" customWidth="1"/>
    <col min="16127" max="16127" width="10.5703125" customWidth="1"/>
    <col min="16128" max="16128" width="16.7109375" customWidth="1"/>
  </cols>
  <sheetData>
    <row r="1" spans="1:7" ht="15.75" thickBot="1" x14ac:dyDescent="0.3">
      <c r="A1" s="229" t="s">
        <v>143</v>
      </c>
      <c r="B1" s="229"/>
      <c r="C1" s="229"/>
      <c r="D1" s="229"/>
      <c r="E1" s="229"/>
      <c r="F1" s="229"/>
      <c r="G1" s="229"/>
    </row>
    <row r="2" spans="1:7" ht="33.75" x14ac:dyDescent="0.25">
      <c r="A2" s="134" t="s">
        <v>70</v>
      </c>
      <c r="B2" s="135" t="s">
        <v>71</v>
      </c>
      <c r="C2" s="136" t="s">
        <v>72</v>
      </c>
      <c r="D2" s="135" t="s">
        <v>73</v>
      </c>
      <c r="E2" s="166" t="s">
        <v>74</v>
      </c>
      <c r="F2" s="135" t="s">
        <v>75</v>
      </c>
      <c r="G2" s="137" t="s">
        <v>76</v>
      </c>
    </row>
    <row r="3" spans="1:7" x14ac:dyDescent="0.25">
      <c r="A3" s="138" t="s">
        <v>77</v>
      </c>
      <c r="B3" s="139">
        <v>258</v>
      </c>
      <c r="C3" s="139">
        <v>6</v>
      </c>
      <c r="D3" s="139">
        <v>47</v>
      </c>
      <c r="E3" s="163">
        <v>7</v>
      </c>
      <c r="F3" s="139">
        <v>36</v>
      </c>
      <c r="G3" s="140">
        <f>(D3*100)/B3</f>
        <v>18.217054263565892</v>
      </c>
    </row>
    <row r="4" spans="1:7" x14ac:dyDescent="0.25">
      <c r="A4" s="138" t="s">
        <v>78</v>
      </c>
      <c r="B4" s="139">
        <v>167</v>
      </c>
      <c r="C4" s="139">
        <v>1</v>
      </c>
      <c r="D4" s="139">
        <v>36</v>
      </c>
      <c r="E4" s="163">
        <v>7</v>
      </c>
      <c r="F4" s="139">
        <v>30</v>
      </c>
      <c r="G4" s="140">
        <f t="shared" ref="G4:G55" si="0">(D4*100)/B4</f>
        <v>21.556886227544911</v>
      </c>
    </row>
    <row r="5" spans="1:7" x14ac:dyDescent="0.25">
      <c r="A5" s="138" t="s">
        <v>79</v>
      </c>
      <c r="B5" s="139">
        <v>410</v>
      </c>
      <c r="C5" s="139">
        <v>13</v>
      </c>
      <c r="D5" s="139">
        <v>62</v>
      </c>
      <c r="E5" s="163">
        <v>10</v>
      </c>
      <c r="F5" s="139">
        <v>72</v>
      </c>
      <c r="G5" s="140">
        <f t="shared" si="0"/>
        <v>15.121951219512194</v>
      </c>
    </row>
    <row r="6" spans="1:7" x14ac:dyDescent="0.25">
      <c r="A6" s="138" t="s">
        <v>80</v>
      </c>
      <c r="B6" s="139">
        <v>114</v>
      </c>
      <c r="C6" s="139">
        <v>5</v>
      </c>
      <c r="D6" s="139">
        <v>21</v>
      </c>
      <c r="E6" s="162"/>
      <c r="F6" s="139">
        <v>10</v>
      </c>
      <c r="G6" s="140">
        <f t="shared" si="0"/>
        <v>18.421052631578949</v>
      </c>
    </row>
    <row r="7" spans="1:7" x14ac:dyDescent="0.25">
      <c r="A7" s="138" t="s">
        <v>81</v>
      </c>
      <c r="B7" s="139">
        <v>859</v>
      </c>
      <c r="C7" s="139">
        <v>26</v>
      </c>
      <c r="D7" s="139">
        <v>164</v>
      </c>
      <c r="E7" s="163">
        <v>40</v>
      </c>
      <c r="F7" s="139">
        <v>117</v>
      </c>
      <c r="G7" s="140">
        <f t="shared" si="0"/>
        <v>19.09196740395809</v>
      </c>
    </row>
    <row r="8" spans="1:7" x14ac:dyDescent="0.25">
      <c r="A8" s="138" t="s">
        <v>82</v>
      </c>
      <c r="B8" s="139">
        <v>530</v>
      </c>
      <c r="C8" s="139">
        <v>19</v>
      </c>
      <c r="D8" s="139">
        <v>114</v>
      </c>
      <c r="E8" s="163">
        <v>25</v>
      </c>
      <c r="F8" s="139">
        <v>92</v>
      </c>
      <c r="G8" s="140">
        <f t="shared" si="0"/>
        <v>21.509433962264151</v>
      </c>
    </row>
    <row r="9" spans="1:7" x14ac:dyDescent="0.25">
      <c r="A9" s="138" t="s">
        <v>83</v>
      </c>
      <c r="B9" s="139">
        <v>294</v>
      </c>
      <c r="C9" s="139">
        <v>5</v>
      </c>
      <c r="D9" s="139">
        <v>38</v>
      </c>
      <c r="E9" s="163">
        <v>5</v>
      </c>
      <c r="F9" s="139">
        <v>63</v>
      </c>
      <c r="G9" s="140">
        <f t="shared" si="0"/>
        <v>12.92517006802721</v>
      </c>
    </row>
    <row r="10" spans="1:7" x14ac:dyDescent="0.25">
      <c r="A10" s="138" t="s">
        <v>84</v>
      </c>
      <c r="B10" s="139">
        <v>328</v>
      </c>
      <c r="C10" s="139">
        <v>8</v>
      </c>
      <c r="D10" s="139">
        <v>47</v>
      </c>
      <c r="E10" s="163">
        <v>5</v>
      </c>
      <c r="F10" s="139">
        <v>36</v>
      </c>
      <c r="G10" s="140">
        <f t="shared" si="0"/>
        <v>14.329268292682928</v>
      </c>
    </row>
    <row r="11" spans="1:7" x14ac:dyDescent="0.25">
      <c r="A11" s="138" t="s">
        <v>85</v>
      </c>
      <c r="B11" s="139">
        <v>173</v>
      </c>
      <c r="C11" s="139">
        <v>2</v>
      </c>
      <c r="D11" s="139">
        <v>36</v>
      </c>
      <c r="E11" s="163">
        <v>5</v>
      </c>
      <c r="F11" s="139">
        <v>22</v>
      </c>
      <c r="G11" s="140">
        <f t="shared" si="0"/>
        <v>20.809248554913296</v>
      </c>
    </row>
    <row r="12" spans="1:7" x14ac:dyDescent="0.25">
      <c r="A12" s="138" t="s">
        <v>86</v>
      </c>
      <c r="B12" s="139">
        <v>181</v>
      </c>
      <c r="C12" s="139">
        <v>1</v>
      </c>
      <c r="D12" s="139">
        <v>31</v>
      </c>
      <c r="E12" s="163">
        <v>8</v>
      </c>
      <c r="F12" s="139">
        <v>28</v>
      </c>
      <c r="G12" s="140">
        <f t="shared" si="0"/>
        <v>17.127071823204421</v>
      </c>
    </row>
    <row r="13" spans="1:7" x14ac:dyDescent="0.25">
      <c r="A13" s="138" t="s">
        <v>87</v>
      </c>
      <c r="B13" s="139">
        <v>189</v>
      </c>
      <c r="C13" s="139">
        <v>3</v>
      </c>
      <c r="D13" s="139">
        <v>40</v>
      </c>
      <c r="E13" s="163">
        <v>4</v>
      </c>
      <c r="F13" s="139">
        <v>24</v>
      </c>
      <c r="G13" s="140">
        <f t="shared" si="0"/>
        <v>21.164021164021165</v>
      </c>
    </row>
    <row r="14" spans="1:7" x14ac:dyDescent="0.25">
      <c r="A14" s="138" t="s">
        <v>88</v>
      </c>
      <c r="B14" s="139">
        <v>466</v>
      </c>
      <c r="C14" s="139">
        <v>11</v>
      </c>
      <c r="D14" s="139">
        <v>74</v>
      </c>
      <c r="E14" s="163">
        <v>12</v>
      </c>
      <c r="F14" s="139">
        <v>58</v>
      </c>
      <c r="G14" s="140">
        <f t="shared" si="0"/>
        <v>15.879828326180258</v>
      </c>
    </row>
    <row r="15" spans="1:7" x14ac:dyDescent="0.25">
      <c r="A15" s="138" t="s">
        <v>89</v>
      </c>
      <c r="B15" s="139">
        <v>155</v>
      </c>
      <c r="C15" s="139">
        <v>7</v>
      </c>
      <c r="D15" s="139">
        <v>29</v>
      </c>
      <c r="E15" s="163">
        <v>5</v>
      </c>
      <c r="F15" s="139">
        <v>45</v>
      </c>
      <c r="G15" s="140">
        <f t="shared" si="0"/>
        <v>18.70967741935484</v>
      </c>
    </row>
    <row r="16" spans="1:7" x14ac:dyDescent="0.25">
      <c r="A16" s="138" t="s">
        <v>90</v>
      </c>
      <c r="B16" s="139">
        <v>254</v>
      </c>
      <c r="C16" s="139">
        <v>7</v>
      </c>
      <c r="D16" s="139">
        <v>46</v>
      </c>
      <c r="E16" s="163">
        <v>7</v>
      </c>
      <c r="F16" s="139">
        <v>62</v>
      </c>
      <c r="G16" s="140">
        <f t="shared" si="0"/>
        <v>18.110236220472441</v>
      </c>
    </row>
    <row r="17" spans="1:7" x14ac:dyDescent="0.25">
      <c r="A17" s="138" t="s">
        <v>91</v>
      </c>
      <c r="B17" s="139">
        <v>287</v>
      </c>
      <c r="C17" s="139">
        <v>16</v>
      </c>
      <c r="D17" s="139">
        <v>59</v>
      </c>
      <c r="E17" s="163">
        <v>12</v>
      </c>
      <c r="F17" s="139">
        <v>61</v>
      </c>
      <c r="G17" s="140">
        <f t="shared" si="0"/>
        <v>20.557491289198605</v>
      </c>
    </row>
    <row r="18" spans="1:7" x14ac:dyDescent="0.25">
      <c r="A18" s="138" t="s">
        <v>92</v>
      </c>
      <c r="B18" s="139">
        <v>176</v>
      </c>
      <c r="C18" s="139">
        <v>9</v>
      </c>
      <c r="D18" s="139">
        <v>23</v>
      </c>
      <c r="E18" s="163">
        <v>5</v>
      </c>
      <c r="F18" s="139">
        <v>48</v>
      </c>
      <c r="G18" s="140">
        <f t="shared" si="0"/>
        <v>13.068181818181818</v>
      </c>
    </row>
    <row r="19" spans="1:7" x14ac:dyDescent="0.25">
      <c r="A19" s="138" t="s">
        <v>93</v>
      </c>
      <c r="B19" s="139">
        <v>136</v>
      </c>
      <c r="C19" s="139">
        <v>18</v>
      </c>
      <c r="D19" s="139">
        <v>23</v>
      </c>
      <c r="E19" s="163">
        <v>5</v>
      </c>
      <c r="F19" s="139">
        <v>54</v>
      </c>
      <c r="G19" s="140">
        <f t="shared" si="0"/>
        <v>16.911764705882351</v>
      </c>
    </row>
    <row r="20" spans="1:7" x14ac:dyDescent="0.25">
      <c r="A20" s="138" t="s">
        <v>94</v>
      </c>
      <c r="B20" s="139">
        <v>81</v>
      </c>
      <c r="C20" s="141"/>
      <c r="D20" s="139">
        <v>10</v>
      </c>
      <c r="E20" s="163">
        <v>2</v>
      </c>
      <c r="F20" s="142"/>
      <c r="G20" s="140">
        <f t="shared" si="0"/>
        <v>12.345679012345679</v>
      </c>
    </row>
    <row r="21" spans="1:7" x14ac:dyDescent="0.25">
      <c r="A21" s="138" t="s">
        <v>95</v>
      </c>
      <c r="B21" s="139">
        <v>260</v>
      </c>
      <c r="C21" s="139">
        <v>6</v>
      </c>
      <c r="D21" s="139">
        <v>46</v>
      </c>
      <c r="E21" s="163">
        <v>6</v>
      </c>
      <c r="F21" s="139">
        <v>50</v>
      </c>
      <c r="G21" s="140">
        <f t="shared" si="0"/>
        <v>17.692307692307693</v>
      </c>
    </row>
    <row r="22" spans="1:7" x14ac:dyDescent="0.25">
      <c r="A22" s="138" t="s">
        <v>96</v>
      </c>
      <c r="B22" s="139">
        <v>101</v>
      </c>
      <c r="C22" s="139">
        <v>3</v>
      </c>
      <c r="D22" s="139">
        <v>15</v>
      </c>
      <c r="E22" s="163">
        <v>3</v>
      </c>
      <c r="F22" s="139">
        <v>27</v>
      </c>
      <c r="G22" s="140">
        <f t="shared" si="0"/>
        <v>14.851485148514852</v>
      </c>
    </row>
    <row r="23" spans="1:7" x14ac:dyDescent="0.25">
      <c r="A23" s="138" t="s">
        <v>97</v>
      </c>
      <c r="B23" s="139">
        <v>176</v>
      </c>
      <c r="C23" s="139">
        <v>7</v>
      </c>
      <c r="D23" s="139">
        <v>35</v>
      </c>
      <c r="E23" s="163">
        <v>3</v>
      </c>
      <c r="F23" s="139">
        <v>37</v>
      </c>
      <c r="G23" s="140">
        <f t="shared" si="0"/>
        <v>19.886363636363637</v>
      </c>
    </row>
    <row r="24" spans="1:7" x14ac:dyDescent="0.25">
      <c r="A24" s="138" t="s">
        <v>98</v>
      </c>
      <c r="B24" s="139">
        <v>16</v>
      </c>
      <c r="C24" s="141"/>
      <c r="D24" s="139">
        <v>3</v>
      </c>
      <c r="E24" s="162"/>
      <c r="F24" s="142"/>
      <c r="G24" s="140">
        <f t="shared" si="0"/>
        <v>18.75</v>
      </c>
    </row>
    <row r="25" spans="1:7" x14ac:dyDescent="0.25">
      <c r="A25" s="138" t="s">
        <v>99</v>
      </c>
      <c r="B25" s="139">
        <v>502</v>
      </c>
      <c r="C25" s="139">
        <v>6</v>
      </c>
      <c r="D25" s="139">
        <v>94</v>
      </c>
      <c r="E25" s="163">
        <v>26</v>
      </c>
      <c r="F25" s="139">
        <v>102</v>
      </c>
      <c r="G25" s="140">
        <f t="shared" si="0"/>
        <v>18.725099601593627</v>
      </c>
    </row>
    <row r="26" spans="1:7" x14ac:dyDescent="0.25">
      <c r="A26" s="138" t="s">
        <v>100</v>
      </c>
      <c r="B26" s="139">
        <v>389</v>
      </c>
      <c r="C26" s="139">
        <v>9</v>
      </c>
      <c r="D26" s="139">
        <v>55</v>
      </c>
      <c r="E26" s="163">
        <v>12</v>
      </c>
      <c r="F26" s="139">
        <v>52</v>
      </c>
      <c r="G26" s="140">
        <f t="shared" si="0"/>
        <v>14.138817480719794</v>
      </c>
    </row>
    <row r="27" spans="1:7" x14ac:dyDescent="0.25">
      <c r="A27" s="138" t="s">
        <v>101</v>
      </c>
      <c r="B27" s="139">
        <v>182</v>
      </c>
      <c r="C27" s="139">
        <v>2</v>
      </c>
      <c r="D27" s="139">
        <v>24</v>
      </c>
      <c r="E27" s="163">
        <v>5</v>
      </c>
      <c r="F27" s="139">
        <v>47</v>
      </c>
      <c r="G27" s="140">
        <f t="shared" si="0"/>
        <v>13.186813186813186</v>
      </c>
    </row>
    <row r="28" spans="1:7" x14ac:dyDescent="0.25">
      <c r="A28" s="138" t="s">
        <v>102</v>
      </c>
      <c r="B28" s="139">
        <v>441</v>
      </c>
      <c r="C28" s="139">
        <v>56</v>
      </c>
      <c r="D28" s="139">
        <v>71</v>
      </c>
      <c r="E28" s="163">
        <v>13</v>
      </c>
      <c r="F28" s="139">
        <v>138</v>
      </c>
      <c r="G28" s="140">
        <f t="shared" si="0"/>
        <v>16.099773242630384</v>
      </c>
    </row>
    <row r="29" spans="1:7" x14ac:dyDescent="0.25">
      <c r="A29" s="138" t="s">
        <v>103</v>
      </c>
      <c r="B29" s="139">
        <v>185</v>
      </c>
      <c r="C29" s="139">
        <v>1</v>
      </c>
      <c r="D29" s="139">
        <v>40</v>
      </c>
      <c r="E29" s="163">
        <v>11</v>
      </c>
      <c r="F29" s="139">
        <v>27</v>
      </c>
      <c r="G29" s="140">
        <f t="shared" si="0"/>
        <v>21.621621621621621</v>
      </c>
    </row>
    <row r="30" spans="1:7" x14ac:dyDescent="0.25">
      <c r="A30" s="138" t="s">
        <v>104</v>
      </c>
      <c r="B30" s="139">
        <v>119</v>
      </c>
      <c r="C30" s="139">
        <v>7</v>
      </c>
      <c r="D30" s="139">
        <v>24</v>
      </c>
      <c r="E30" s="163">
        <v>1</v>
      </c>
      <c r="F30" s="139">
        <v>20</v>
      </c>
      <c r="G30" s="140">
        <f t="shared" si="0"/>
        <v>20.168067226890756</v>
      </c>
    </row>
    <row r="31" spans="1:7" x14ac:dyDescent="0.25">
      <c r="A31" s="138" t="s">
        <v>105</v>
      </c>
      <c r="B31" s="139">
        <v>133</v>
      </c>
      <c r="C31" s="139">
        <v>4</v>
      </c>
      <c r="D31" s="139">
        <v>21</v>
      </c>
      <c r="E31" s="163">
        <v>1</v>
      </c>
      <c r="F31" s="139">
        <v>22</v>
      </c>
      <c r="G31" s="140">
        <f t="shared" si="0"/>
        <v>15.789473684210526</v>
      </c>
    </row>
    <row r="32" spans="1:7" x14ac:dyDescent="0.25">
      <c r="A32" s="138" t="s">
        <v>106</v>
      </c>
      <c r="B32" s="139">
        <v>195</v>
      </c>
      <c r="C32" s="139">
        <v>16</v>
      </c>
      <c r="D32" s="139">
        <v>37</v>
      </c>
      <c r="E32" s="163">
        <v>7</v>
      </c>
      <c r="F32" s="139">
        <v>46</v>
      </c>
      <c r="G32" s="140">
        <f t="shared" si="0"/>
        <v>18.974358974358974</v>
      </c>
    </row>
    <row r="33" spans="1:7" x14ac:dyDescent="0.25">
      <c r="A33" s="138" t="s">
        <v>107</v>
      </c>
      <c r="B33" s="139">
        <v>422</v>
      </c>
      <c r="C33" s="139">
        <v>16</v>
      </c>
      <c r="D33" s="139">
        <v>67</v>
      </c>
      <c r="E33" s="163">
        <v>9</v>
      </c>
      <c r="F33" s="139">
        <v>81</v>
      </c>
      <c r="G33" s="140">
        <f t="shared" si="0"/>
        <v>15.876777251184834</v>
      </c>
    </row>
    <row r="34" spans="1:7" x14ac:dyDescent="0.25">
      <c r="A34" s="138" t="s">
        <v>108</v>
      </c>
      <c r="B34" s="139">
        <v>120</v>
      </c>
      <c r="C34" s="139">
        <v>4</v>
      </c>
      <c r="D34" s="139">
        <v>21</v>
      </c>
      <c r="E34" s="163">
        <v>4</v>
      </c>
      <c r="F34" s="139">
        <v>37</v>
      </c>
      <c r="G34" s="140">
        <f t="shared" si="0"/>
        <v>17.5</v>
      </c>
    </row>
    <row r="35" spans="1:7" x14ac:dyDescent="0.25">
      <c r="A35" s="138" t="s">
        <v>109</v>
      </c>
      <c r="B35" s="139">
        <v>136</v>
      </c>
      <c r="C35" s="139">
        <v>7</v>
      </c>
      <c r="D35" s="139">
        <v>26</v>
      </c>
      <c r="E35" s="163">
        <v>8</v>
      </c>
      <c r="F35" s="139">
        <v>30</v>
      </c>
      <c r="G35" s="140">
        <f t="shared" si="0"/>
        <v>19.117647058823529</v>
      </c>
    </row>
    <row r="36" spans="1:7" x14ac:dyDescent="0.25">
      <c r="A36" s="138" t="s">
        <v>110</v>
      </c>
      <c r="B36" s="139">
        <v>443</v>
      </c>
      <c r="C36" s="139">
        <v>11</v>
      </c>
      <c r="D36" s="139">
        <v>69</v>
      </c>
      <c r="E36" s="163">
        <v>7</v>
      </c>
      <c r="F36" s="139">
        <v>98</v>
      </c>
      <c r="G36" s="140">
        <f t="shared" si="0"/>
        <v>15.575620767494357</v>
      </c>
    </row>
    <row r="37" spans="1:7" x14ac:dyDescent="0.25">
      <c r="A37" s="138" t="s">
        <v>111</v>
      </c>
      <c r="B37" s="139">
        <v>221</v>
      </c>
      <c r="C37" s="139">
        <v>9</v>
      </c>
      <c r="D37" s="139">
        <v>38</v>
      </c>
      <c r="E37" s="163">
        <v>8</v>
      </c>
      <c r="F37" s="139">
        <v>46</v>
      </c>
      <c r="G37" s="140">
        <f t="shared" si="0"/>
        <v>17.194570135746606</v>
      </c>
    </row>
    <row r="38" spans="1:7" x14ac:dyDescent="0.25">
      <c r="A38" s="138" t="s">
        <v>112</v>
      </c>
      <c r="B38" s="139">
        <v>127</v>
      </c>
      <c r="C38" s="139">
        <v>2</v>
      </c>
      <c r="D38" s="139">
        <v>15</v>
      </c>
      <c r="E38" s="163">
        <v>2</v>
      </c>
      <c r="F38" s="139">
        <v>8</v>
      </c>
      <c r="G38" s="140">
        <f t="shared" si="0"/>
        <v>11.811023622047244</v>
      </c>
    </row>
    <row r="39" spans="1:7" x14ac:dyDescent="0.25">
      <c r="A39" s="138" t="s">
        <v>113</v>
      </c>
      <c r="B39" s="139">
        <v>323</v>
      </c>
      <c r="C39" s="139">
        <v>11</v>
      </c>
      <c r="D39" s="139">
        <v>46</v>
      </c>
      <c r="E39" s="163">
        <v>7</v>
      </c>
      <c r="F39" s="139">
        <v>69</v>
      </c>
      <c r="G39" s="140">
        <f t="shared" si="0"/>
        <v>14.241486068111454</v>
      </c>
    </row>
    <row r="40" spans="1:7" x14ac:dyDescent="0.25">
      <c r="A40" s="138" t="s">
        <v>114</v>
      </c>
      <c r="B40" s="139">
        <v>154</v>
      </c>
      <c r="C40" s="139">
        <v>7</v>
      </c>
      <c r="D40" s="139">
        <v>29</v>
      </c>
      <c r="E40" s="163">
        <v>1</v>
      </c>
      <c r="F40" s="139">
        <v>33</v>
      </c>
      <c r="G40" s="140">
        <f t="shared" si="0"/>
        <v>18.831168831168831</v>
      </c>
    </row>
    <row r="41" spans="1:7" x14ac:dyDescent="0.25">
      <c r="A41" s="138" t="s">
        <v>115</v>
      </c>
      <c r="B41" s="139">
        <v>250</v>
      </c>
      <c r="C41" s="139">
        <v>6</v>
      </c>
      <c r="D41" s="139">
        <v>58</v>
      </c>
      <c r="E41" s="163">
        <v>12</v>
      </c>
      <c r="F41" s="139">
        <v>47</v>
      </c>
      <c r="G41" s="140">
        <f t="shared" si="0"/>
        <v>23.2</v>
      </c>
    </row>
    <row r="42" spans="1:7" x14ac:dyDescent="0.25">
      <c r="A42" s="138" t="s">
        <v>116</v>
      </c>
      <c r="B42" s="139">
        <v>1027</v>
      </c>
      <c r="C42" s="139">
        <v>18</v>
      </c>
      <c r="D42" s="139">
        <v>182</v>
      </c>
      <c r="E42" s="163">
        <v>32</v>
      </c>
      <c r="F42" s="139">
        <v>98</v>
      </c>
      <c r="G42" s="140">
        <f t="shared" si="0"/>
        <v>17.721518987341771</v>
      </c>
    </row>
    <row r="43" spans="1:7" x14ac:dyDescent="0.25">
      <c r="A43" s="138" t="s">
        <v>117</v>
      </c>
      <c r="B43" s="139">
        <v>275</v>
      </c>
      <c r="C43" s="139">
        <v>8</v>
      </c>
      <c r="D43" s="139">
        <v>41</v>
      </c>
      <c r="E43" s="163">
        <v>10</v>
      </c>
      <c r="F43" s="139">
        <v>38</v>
      </c>
      <c r="G43" s="140">
        <f t="shared" si="0"/>
        <v>14.909090909090908</v>
      </c>
    </row>
    <row r="44" spans="1:7" x14ac:dyDescent="0.25">
      <c r="A44" s="138" t="s">
        <v>118</v>
      </c>
      <c r="B44" s="139">
        <v>428</v>
      </c>
      <c r="C44" s="139">
        <v>12</v>
      </c>
      <c r="D44" s="139">
        <v>77</v>
      </c>
      <c r="E44" s="163">
        <v>12</v>
      </c>
      <c r="F44" s="139">
        <v>83</v>
      </c>
      <c r="G44" s="140">
        <f t="shared" si="0"/>
        <v>17.990654205607477</v>
      </c>
    </row>
    <row r="45" spans="1:7" x14ac:dyDescent="0.25">
      <c r="A45" s="138" t="s">
        <v>119</v>
      </c>
      <c r="B45" s="139">
        <v>222</v>
      </c>
      <c r="C45" s="139">
        <v>7</v>
      </c>
      <c r="D45" s="139">
        <v>39</v>
      </c>
      <c r="E45" s="163">
        <v>15</v>
      </c>
      <c r="F45" s="139">
        <v>32</v>
      </c>
      <c r="G45" s="140">
        <f t="shared" si="0"/>
        <v>17.567567567567568</v>
      </c>
    </row>
    <row r="46" spans="1:7" x14ac:dyDescent="0.25">
      <c r="A46" s="138" t="s">
        <v>120</v>
      </c>
      <c r="B46" s="139">
        <v>189</v>
      </c>
      <c r="C46" s="139">
        <v>3</v>
      </c>
      <c r="D46" s="139">
        <v>32</v>
      </c>
      <c r="E46" s="163">
        <v>6</v>
      </c>
      <c r="F46" s="139">
        <v>17</v>
      </c>
      <c r="G46" s="140">
        <f t="shared" si="0"/>
        <v>16.93121693121693</v>
      </c>
    </row>
    <row r="47" spans="1:7" x14ac:dyDescent="0.25">
      <c r="A47" s="138" t="s">
        <v>121</v>
      </c>
      <c r="B47" s="139">
        <v>559</v>
      </c>
      <c r="C47" s="139">
        <v>29</v>
      </c>
      <c r="D47" s="139">
        <v>97</v>
      </c>
      <c r="E47" s="163">
        <v>21</v>
      </c>
      <c r="F47" s="139">
        <v>170</v>
      </c>
      <c r="G47" s="140">
        <f t="shared" si="0"/>
        <v>17.352415026833633</v>
      </c>
    </row>
    <row r="48" spans="1:7" x14ac:dyDescent="0.25">
      <c r="A48" s="138" t="s">
        <v>122</v>
      </c>
      <c r="B48" s="139">
        <v>105</v>
      </c>
      <c r="C48" s="139">
        <v>4</v>
      </c>
      <c r="D48" s="139">
        <v>20</v>
      </c>
      <c r="E48" s="163">
        <v>1</v>
      </c>
      <c r="F48" s="139">
        <v>16</v>
      </c>
      <c r="G48" s="140">
        <f t="shared" si="0"/>
        <v>19.047619047619047</v>
      </c>
    </row>
    <row r="49" spans="1:7" x14ac:dyDescent="0.25">
      <c r="A49" s="138" t="s">
        <v>123</v>
      </c>
      <c r="B49" s="139">
        <v>159</v>
      </c>
      <c r="C49" s="139">
        <v>2</v>
      </c>
      <c r="D49" s="143">
        <v>27</v>
      </c>
      <c r="E49" s="163">
        <v>6</v>
      </c>
      <c r="F49" s="139">
        <v>19</v>
      </c>
      <c r="G49" s="140">
        <f t="shared" si="0"/>
        <v>16.981132075471699</v>
      </c>
    </row>
    <row r="50" spans="1:7" x14ac:dyDescent="0.25">
      <c r="A50" s="138" t="s">
        <v>124</v>
      </c>
      <c r="B50" s="139">
        <v>172</v>
      </c>
      <c r="C50" s="139">
        <v>1</v>
      </c>
      <c r="D50" s="139">
        <v>20</v>
      </c>
      <c r="E50" s="163">
        <v>3</v>
      </c>
      <c r="F50" s="139">
        <v>8</v>
      </c>
      <c r="G50" s="140">
        <f t="shared" si="0"/>
        <v>11.627906976744185</v>
      </c>
    </row>
    <row r="51" spans="1:7" x14ac:dyDescent="0.25">
      <c r="A51" s="138" t="s">
        <v>125</v>
      </c>
      <c r="B51" s="139">
        <v>235</v>
      </c>
      <c r="C51" s="139">
        <v>10</v>
      </c>
      <c r="D51" s="139">
        <v>34</v>
      </c>
      <c r="E51" s="163">
        <v>5</v>
      </c>
      <c r="F51" s="139">
        <v>51</v>
      </c>
      <c r="G51" s="140">
        <f t="shared" si="0"/>
        <v>14.468085106382979</v>
      </c>
    </row>
    <row r="52" spans="1:7" x14ac:dyDescent="0.25">
      <c r="A52" s="138" t="s">
        <v>126</v>
      </c>
      <c r="B52" s="139">
        <v>707</v>
      </c>
      <c r="C52" s="139">
        <v>80</v>
      </c>
      <c r="D52" s="139">
        <v>101</v>
      </c>
      <c r="E52" s="163">
        <v>25</v>
      </c>
      <c r="F52" s="139">
        <v>289</v>
      </c>
      <c r="G52" s="140">
        <f t="shared" si="0"/>
        <v>14.285714285714286</v>
      </c>
    </row>
    <row r="53" spans="1:7" x14ac:dyDescent="0.25">
      <c r="A53" s="138" t="s">
        <v>127</v>
      </c>
      <c r="B53" s="139">
        <v>615</v>
      </c>
      <c r="C53" s="139">
        <v>38</v>
      </c>
      <c r="D53" s="139">
        <v>123</v>
      </c>
      <c r="E53" s="163">
        <v>17</v>
      </c>
      <c r="F53" s="139">
        <v>130</v>
      </c>
      <c r="G53" s="140">
        <f t="shared" si="0"/>
        <v>20</v>
      </c>
    </row>
    <row r="54" spans="1:7" x14ac:dyDescent="0.25">
      <c r="A54" s="138" t="s">
        <v>128</v>
      </c>
      <c r="B54" s="139">
        <v>240</v>
      </c>
      <c r="C54" s="139">
        <v>10</v>
      </c>
      <c r="D54" s="139">
        <v>48</v>
      </c>
      <c r="E54" s="163">
        <v>8</v>
      </c>
      <c r="F54" s="139">
        <v>58</v>
      </c>
      <c r="G54" s="140">
        <f t="shared" si="0"/>
        <v>20</v>
      </c>
    </row>
    <row r="55" spans="1:7" ht="15.75" thickBot="1" x14ac:dyDescent="0.3">
      <c r="A55" s="144" t="s">
        <v>129</v>
      </c>
      <c r="B55" s="145">
        <v>323</v>
      </c>
      <c r="C55" s="145">
        <v>6</v>
      </c>
      <c r="D55" s="145">
        <v>69</v>
      </c>
      <c r="E55" s="164">
        <v>9</v>
      </c>
      <c r="F55" s="145">
        <v>42</v>
      </c>
      <c r="G55" s="140">
        <f t="shared" si="0"/>
        <v>21.362229102167184</v>
      </c>
    </row>
    <row r="56" spans="1:7" ht="16.5" thickTop="1" thickBot="1" x14ac:dyDescent="0.3">
      <c r="A56" s="146" t="s">
        <v>28</v>
      </c>
      <c r="B56" s="147">
        <f>SUM(B3:B55)</f>
        <v>15209</v>
      </c>
      <c r="C56" s="147">
        <f>SUM(C3:C55)</f>
        <v>575</v>
      </c>
      <c r="D56" s="147">
        <f>SUM(D3:D55)</f>
        <v>2644</v>
      </c>
      <c r="E56" s="165">
        <f>SUM(E3:E55)</f>
        <v>480</v>
      </c>
      <c r="F56" s="147">
        <f>SUM(F3:F55)</f>
        <v>2926</v>
      </c>
      <c r="G56" s="148">
        <f>(D56*100)/B56</f>
        <v>17.384443421658229</v>
      </c>
    </row>
  </sheetData>
  <mergeCells count="1">
    <mergeCell ref="A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Intestazione</vt:lpstr>
      <vt:lpstr> Attività complessiva sportelli</vt:lpstr>
      <vt:lpstr>Prenotazioni per Struttura</vt:lpstr>
      <vt:lpstr>Dettaglio Farmacie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2015-12-18T09:55:13Z</dcterms:modified>
</cp:coreProperties>
</file>