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testazione" sheetId="1" r:id="rId1"/>
    <sheet name=" Attività complessiva sportelli" sheetId="6" r:id="rId2"/>
    <sheet name="Prenotazioni per Struttura" sheetId="3" r:id="rId3"/>
    <sheet name="Dettaglio Farmacie" sheetId="4" r:id="rId4"/>
  </sheets>
  <calcPr calcId="152511"/>
</workbook>
</file>

<file path=xl/calcChain.xml><?xml version="1.0" encoding="utf-8"?>
<calcChain xmlns="http://schemas.openxmlformats.org/spreadsheetml/2006/main">
  <c r="B16" i="6" l="1"/>
  <c r="G22" i="4" l="1"/>
  <c r="H25" i="3" l="1"/>
  <c r="G25" i="3"/>
  <c r="F25" i="3"/>
  <c r="E25" i="3"/>
  <c r="D25" i="3"/>
  <c r="C25" i="3"/>
  <c r="B25" i="3"/>
  <c r="I24" i="3"/>
  <c r="I23" i="3"/>
  <c r="I22" i="3"/>
  <c r="I21" i="3"/>
  <c r="I20" i="3"/>
  <c r="I19" i="3"/>
  <c r="I18" i="3"/>
  <c r="I17" i="3"/>
  <c r="I16" i="3"/>
  <c r="I15" i="3"/>
  <c r="I14" i="3"/>
  <c r="H9" i="3"/>
  <c r="G9" i="3"/>
  <c r="F9" i="3"/>
  <c r="E9" i="3"/>
  <c r="D9" i="3"/>
  <c r="C9" i="3"/>
  <c r="B9" i="3"/>
  <c r="I8" i="3"/>
  <c r="H38" i="3" s="1"/>
  <c r="I7" i="3"/>
  <c r="H37" i="3" s="1"/>
  <c r="I6" i="3"/>
  <c r="H36" i="3" s="1"/>
  <c r="I5" i="3"/>
  <c r="H35" i="3" s="1"/>
  <c r="I4" i="3"/>
  <c r="H34" i="3" s="1"/>
  <c r="I3" i="3"/>
  <c r="H33" i="3" s="1"/>
  <c r="E38" i="3" l="1"/>
  <c r="G36" i="3"/>
  <c r="C36" i="3"/>
  <c r="E34" i="3"/>
  <c r="D28" i="3"/>
  <c r="F28" i="3"/>
  <c r="H28" i="3"/>
  <c r="C28" i="3"/>
  <c r="E28" i="3"/>
  <c r="G28" i="3"/>
  <c r="C34" i="3"/>
  <c r="G34" i="3"/>
  <c r="E36" i="3"/>
  <c r="C38" i="3"/>
  <c r="G38" i="3"/>
  <c r="I25" i="3"/>
  <c r="C33" i="3"/>
  <c r="E33" i="3"/>
  <c r="G33" i="3"/>
  <c r="C35" i="3"/>
  <c r="E35" i="3"/>
  <c r="G35" i="3"/>
  <c r="C37" i="3"/>
  <c r="E37" i="3"/>
  <c r="G37" i="3"/>
  <c r="I9" i="3"/>
  <c r="B28" i="3"/>
  <c r="B33" i="3"/>
  <c r="D33" i="3"/>
  <c r="F33" i="3"/>
  <c r="B34" i="3"/>
  <c r="D34" i="3"/>
  <c r="F34" i="3"/>
  <c r="B35" i="3"/>
  <c r="D35" i="3"/>
  <c r="F35" i="3"/>
  <c r="B36" i="3"/>
  <c r="D36" i="3"/>
  <c r="F36" i="3"/>
  <c r="B37" i="3"/>
  <c r="D37" i="3"/>
  <c r="F37" i="3"/>
  <c r="B38" i="3"/>
  <c r="D38" i="3"/>
  <c r="F38" i="3"/>
  <c r="E16" i="6"/>
  <c r="I37" i="3" l="1"/>
  <c r="I35" i="3"/>
  <c r="I33" i="3"/>
  <c r="G39" i="3"/>
  <c r="E39" i="3"/>
  <c r="C39" i="3"/>
  <c r="I28" i="3"/>
  <c r="F39" i="3"/>
  <c r="B39" i="3"/>
  <c r="I38" i="3"/>
  <c r="I36" i="3"/>
  <c r="I34" i="3"/>
  <c r="H39" i="3"/>
  <c r="D39" i="3"/>
  <c r="F50" i="6"/>
  <c r="E50" i="6"/>
  <c r="D50" i="6"/>
  <c r="C50" i="6"/>
  <c r="B50" i="6"/>
  <c r="F34" i="6"/>
  <c r="E34" i="6"/>
  <c r="D34" i="6"/>
  <c r="C34" i="6"/>
  <c r="B34" i="6"/>
  <c r="F16" i="6"/>
  <c r="D16" i="6"/>
  <c r="C16" i="6"/>
  <c r="D53" i="6" l="1"/>
  <c r="B53" i="6"/>
  <c r="I39" i="3"/>
  <c r="F53" i="6"/>
  <c r="C53" i="6"/>
  <c r="F56" i="4" l="1"/>
  <c r="E56" i="4"/>
  <c r="D56" i="4"/>
  <c r="C56" i="4"/>
  <c r="B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56" i="4" l="1"/>
  <c r="E53" i="6" l="1"/>
</calcChain>
</file>

<file path=xl/sharedStrings.xml><?xml version="1.0" encoding="utf-8"?>
<sst xmlns="http://schemas.openxmlformats.org/spreadsheetml/2006/main" count="193" uniqueCount="145">
  <si>
    <t>N. 1 TRIESTINA</t>
  </si>
  <si>
    <t xml:space="preserve">PRENOTAZIONI  </t>
  </si>
  <si>
    <t>DA PUNTO DI PRENOTAZIONE</t>
  </si>
  <si>
    <t>A STRUTTURA</t>
  </si>
  <si>
    <t>Metodologia dell'estrapolazione:</t>
  </si>
  <si>
    <t>Dati estrapolati da "Business Objects":</t>
  </si>
  <si>
    <t>AZIENDA PER L'ASSISTENZA SANITARIA</t>
  </si>
  <si>
    <t>Sportelli CUP</t>
  </si>
  <si>
    <t>Disdette</t>
  </si>
  <si>
    <t>Acquisizioni</t>
  </si>
  <si>
    <t>Incassi</t>
  </si>
  <si>
    <t>Farmacie</t>
  </si>
  <si>
    <t>Maggiore</t>
  </si>
  <si>
    <t>Cattinara</t>
  </si>
  <si>
    <t>Burlo Garofolo</t>
  </si>
  <si>
    <t xml:space="preserve">Farneto </t>
  </si>
  <si>
    <t>AOUTS Nordio</t>
  </si>
  <si>
    <t>Stock</t>
  </si>
  <si>
    <t>Opicina</t>
  </si>
  <si>
    <t>Puccini</t>
  </si>
  <si>
    <t>Muggia</t>
  </si>
  <si>
    <t>San Giovanni</t>
  </si>
  <si>
    <t>TOTALE</t>
  </si>
  <si>
    <t xml:space="preserve">Incassi </t>
  </si>
  <si>
    <t>REFERENTI</t>
  </si>
  <si>
    <t>Referenti Burlo</t>
  </si>
  <si>
    <t>Referenti AOUTS e DS</t>
  </si>
  <si>
    <t>Sportelli Incasso</t>
  </si>
  <si>
    <t>Ticket WEB</t>
  </si>
  <si>
    <t>Casse Automatiche AOR</t>
  </si>
  <si>
    <t>Altre postazioni</t>
  </si>
  <si>
    <t>Cattinara Reparti</t>
  </si>
  <si>
    <t>Maggiore Reparti</t>
  </si>
  <si>
    <t>Burlo Reparti</t>
  </si>
  <si>
    <t>CCV</t>
  </si>
  <si>
    <t>C. Sociale Oncologico</t>
  </si>
  <si>
    <t>D1 ambulatori</t>
  </si>
  <si>
    <t xml:space="preserve">D2 ambulatori </t>
  </si>
  <si>
    <t>D3 ambulatori</t>
  </si>
  <si>
    <t>D4 ambulatori</t>
  </si>
  <si>
    <t>DDD,DSM,DIP e SP</t>
  </si>
  <si>
    <t>TOTALE COMPLESSIVO</t>
  </si>
  <si>
    <t>Conteggiati anche i prelievi microbiologici e i prelievi domiciliari</t>
  </si>
  <si>
    <t>PUNTI DI PRENOTAZIONE</t>
  </si>
  <si>
    <t xml:space="preserve">AOR TS </t>
  </si>
  <si>
    <t>IRCCS Burlo Garofolo</t>
  </si>
  <si>
    <t>ACCREDITATI ESTERNI</t>
  </si>
  <si>
    <t>LP AOUTS</t>
  </si>
  <si>
    <t>LP BURLO</t>
  </si>
  <si>
    <t>Somma:</t>
  </si>
  <si>
    <t>CALL CENTER REGIONALE</t>
  </si>
  <si>
    <t>FARMACIE</t>
  </si>
  <si>
    <t>SPORTELLI CUP AOUTS</t>
  </si>
  <si>
    <t>BURLO SPORTELLI CUP</t>
  </si>
  <si>
    <t>"REPARTI"</t>
  </si>
  <si>
    <t>AOR TS Cattinara Reparti</t>
  </si>
  <si>
    <t>AOR TS Maggiore Reparti</t>
  </si>
  <si>
    <t>BURLO Reparti</t>
  </si>
  <si>
    <t>AAS1 Dipartimenti</t>
  </si>
  <si>
    <t>Referenti AOUTS</t>
  </si>
  <si>
    <t>Referenti BURLO</t>
  </si>
  <si>
    <t xml:space="preserve">L'attività del distretto 2 e di valmaura confluisce negli sportelli CUP 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</si>
  <si>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</si>
  <si>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</si>
  <si>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</si>
  <si>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</si>
  <si>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</si>
  <si>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</si>
  <si>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</si>
  <si>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</si>
  <si>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</si>
  <si>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</si>
  <si>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</si>
  <si>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</si>
  <si>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</si>
  <si>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</si>
  <si>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</si>
  <si>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</si>
  <si>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</si>
  <si>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</si>
  <si>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</si>
  <si>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</si>
  <si>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</si>
  <si>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</si>
  <si>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</si>
  <si>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</si>
  <si>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</si>
  <si>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</si>
  <si>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</si>
  <si>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</si>
  <si>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</si>
  <si>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</si>
  <si>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</si>
  <si>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</si>
  <si>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</si>
  <si>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</si>
  <si>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</si>
  <si>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</si>
  <si>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</si>
  <si>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</si>
  <si>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</si>
  <si>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</si>
  <si>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</si>
  <si>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</si>
  <si>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</si>
  <si>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</si>
  <si>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</si>
  <si>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</si>
  <si>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</si>
  <si>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</si>
  <si>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</si>
  <si>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</si>
  <si>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</si>
  <si>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</si>
  <si>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</si>
  <si>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</si>
  <si>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</si>
  <si>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</si>
  <si>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</si>
  <si>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</si>
  <si>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</si>
  <si>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</si>
  <si>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Referenti AAS1</t>
  </si>
  <si>
    <t>AAS1 Sportelli</t>
  </si>
  <si>
    <t xml:space="preserve">AAS1 CCV </t>
  </si>
  <si>
    <t>AAS1 CSO</t>
  </si>
  <si>
    <t>AAS1 Ambulatori Distretti</t>
  </si>
  <si>
    <t xml:space="preserve">AAS1 </t>
  </si>
  <si>
    <t>LP AAS1e Accreditati</t>
  </si>
  <si>
    <t>LP AAS1 e Accreditati</t>
  </si>
  <si>
    <t>Prenotazioni per centri prelievo</t>
  </si>
  <si>
    <t>Prenotazioni Online</t>
  </si>
  <si>
    <t>Prenotazioni CUP</t>
  </si>
  <si>
    <t>San Giacomo</t>
  </si>
  <si>
    <t>CUP Regionale</t>
  </si>
  <si>
    <t>Prenotazioni On line</t>
  </si>
  <si>
    <t>Call Center Regionale</t>
  </si>
  <si>
    <t>Accreditati</t>
  </si>
  <si>
    <t>Estrapolazione ed elaborazione effettuta da: Federica Pizzin</t>
  </si>
  <si>
    <t>Casse Automatiche BURLO</t>
  </si>
  <si>
    <t>Statistica ed Informatizzazione Amministrativa</t>
  </si>
  <si>
    <t>APRILE 2016</t>
  </si>
  <si>
    <t>Periodo di analisi: 01/04/2016 - 30/04/2016</t>
  </si>
  <si>
    <t>Aprile 2016</t>
  </si>
  <si>
    <t>Intervallo di analisi: 01/04/2016 - 30/04/2016 - ESCLUSE PRENOTAZIONI PER CENTRI PRELIEVI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</si>
</sst>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8"/>
      <color indexed="12"/>
      <name val="Arial"/>
      <family val="2"/>
    </font>
    <font>
      <u/>
      <sz val="8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22"/>
      </bottom>
      <diagonal/>
    </border>
    <border>
      <left/>
      <right style="double">
        <color indexed="64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22"/>
      </bottom>
      <diagonal/>
    </border>
    <border>
      <left style="double">
        <color indexed="64"/>
      </left>
      <right/>
      <top/>
      <bottom style="medium">
        <color indexed="22"/>
      </bottom>
      <diagonal/>
    </border>
    <border>
      <left/>
      <right style="double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double">
        <color indexed="64"/>
      </left>
      <right style="double">
        <color indexed="64"/>
      </right>
      <top/>
      <bottom style="medium">
        <color indexed="22"/>
      </bottom>
      <diagonal/>
    </border>
    <border>
      <left/>
      <right style="double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22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double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3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49" fontId="2" fillId="0" borderId="0" xfId="0" applyNumberFormat="1" applyFont="1"/>
    <xf numFmtId="0" fontId="3" fillId="0" borderId="0" xfId="0" applyFont="1"/>
    <xf numFmtId="0" fontId="2" fillId="4" borderId="3" xfId="0" applyFont="1" applyFill="1" applyBorder="1" applyAlignment="1">
      <alignment horizontal="center" vertical="center"/>
    </xf>
    <xf numFmtId="0" fontId="3" fillId="0" borderId="12" xfId="0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/>
    <xf numFmtId="3" fontId="3" fillId="0" borderId="15" xfId="0" applyNumberFormat="1" applyFont="1" applyBorder="1" applyAlignment="1"/>
    <xf numFmtId="3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/>
    <xf numFmtId="3" fontId="3" fillId="0" borderId="20" xfId="0" applyNumberFormat="1" applyFont="1" applyBorder="1" applyAlignment="1"/>
    <xf numFmtId="3" fontId="3" fillId="0" borderId="21" xfId="0" applyNumberFormat="1" applyFont="1" applyBorder="1" applyAlignment="1">
      <alignment horizontal="right"/>
    </xf>
    <xf numFmtId="3" fontId="3" fillId="5" borderId="19" xfId="0" applyNumberFormat="1" applyFont="1" applyFill="1" applyBorder="1" applyAlignment="1"/>
    <xf numFmtId="3" fontId="3" fillId="0" borderId="22" xfId="0" applyNumberFormat="1" applyFont="1" applyBorder="1" applyAlignment="1">
      <alignment horizontal="right"/>
    </xf>
    <xf numFmtId="0" fontId="3" fillId="0" borderId="23" xfId="0" applyFont="1" applyBorder="1"/>
    <xf numFmtId="3" fontId="3" fillId="0" borderId="24" xfId="0" applyNumberFormat="1" applyFont="1" applyBorder="1" applyAlignment="1"/>
    <xf numFmtId="0" fontId="10" fillId="0" borderId="25" xfId="0" applyFont="1" applyBorder="1"/>
    <xf numFmtId="3" fontId="10" fillId="0" borderId="26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0" fontId="0" fillId="0" borderId="0" xfId="0" applyAlignment="1"/>
    <xf numFmtId="3" fontId="3" fillId="0" borderId="15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3" fillId="0" borderId="25" xfId="0" applyFont="1" applyBorder="1"/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/>
    <xf numFmtId="3" fontId="3" fillId="0" borderId="35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5" borderId="15" xfId="0" applyNumberFormat="1" applyFont="1" applyFill="1" applyBorder="1" applyAlignment="1">
      <alignment horizontal="right"/>
    </xf>
    <xf numFmtId="3" fontId="3" fillId="5" borderId="21" xfId="0" applyNumberFormat="1" applyFont="1" applyFill="1" applyBorder="1" applyAlignment="1">
      <alignment horizontal="right"/>
    </xf>
    <xf numFmtId="3" fontId="3" fillId="5" borderId="20" xfId="0" applyNumberFormat="1" applyFont="1" applyFill="1" applyBorder="1" applyAlignment="1">
      <alignment horizontal="right"/>
    </xf>
    <xf numFmtId="0" fontId="2" fillId="0" borderId="25" xfId="0" applyFont="1" applyBorder="1"/>
    <xf numFmtId="3" fontId="2" fillId="5" borderId="2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/>
    <xf numFmtId="3" fontId="3" fillId="5" borderId="38" xfId="0" applyNumberFormat="1" applyFont="1" applyFill="1" applyBorder="1" applyAlignment="1"/>
    <xf numFmtId="3" fontId="0" fillId="0" borderId="0" xfId="0" applyNumberFormat="1"/>
    <xf numFmtId="3" fontId="3" fillId="0" borderId="0" xfId="0" applyNumberFormat="1" applyFont="1"/>
    <xf numFmtId="0" fontId="3" fillId="0" borderId="39" xfId="0" applyFont="1" applyBorder="1"/>
    <xf numFmtId="0" fontId="2" fillId="0" borderId="17" xfId="0" applyFont="1" applyBorder="1"/>
    <xf numFmtId="3" fontId="10" fillId="0" borderId="21" xfId="0" applyNumberFormat="1" applyFont="1" applyBorder="1"/>
    <xf numFmtId="3" fontId="10" fillId="0" borderId="40" xfId="0" applyNumberFormat="1" applyFont="1" applyBorder="1"/>
    <xf numFmtId="0" fontId="2" fillId="0" borderId="41" xfId="0" applyFont="1" applyBorder="1"/>
    <xf numFmtId="3" fontId="10" fillId="0" borderId="42" xfId="0" applyNumberFormat="1" applyFont="1" applyBorder="1" applyAlignment="1">
      <alignment horizontal="right"/>
    </xf>
    <xf numFmtId="0" fontId="11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3" fillId="7" borderId="1" xfId="0" applyFont="1" applyFill="1" applyBorder="1" applyAlignment="1">
      <alignment vertical="center" wrapText="1"/>
    </xf>
    <xf numFmtId="3" fontId="11" fillId="7" borderId="43" xfId="0" applyNumberFormat="1" applyFont="1" applyFill="1" applyBorder="1" applyAlignment="1">
      <alignment horizontal="center" textRotation="90" wrapText="1"/>
    </xf>
    <xf numFmtId="3" fontId="11" fillId="7" borderId="44" xfId="0" applyNumberFormat="1" applyFont="1" applyFill="1" applyBorder="1" applyAlignment="1">
      <alignment horizontal="center" textRotation="90" wrapText="1"/>
    </xf>
    <xf numFmtId="0" fontId="11" fillId="7" borderId="44" xfId="0" applyFont="1" applyFill="1" applyBorder="1" applyAlignment="1">
      <alignment horizontal="center" textRotation="90" wrapText="1"/>
    </xf>
    <xf numFmtId="0" fontId="11" fillId="7" borderId="45" xfId="0" applyFont="1" applyFill="1" applyBorder="1" applyAlignment="1">
      <alignment horizontal="center" textRotation="90" wrapText="1"/>
    </xf>
    <xf numFmtId="0" fontId="11" fillId="7" borderId="46" xfId="0" applyFont="1" applyFill="1" applyBorder="1" applyAlignment="1">
      <alignment horizontal="center" textRotation="90" wrapText="1"/>
    </xf>
    <xf numFmtId="0" fontId="11" fillId="7" borderId="3" xfId="0" applyFont="1" applyFill="1" applyBorder="1" applyAlignment="1">
      <alignment horizontal="center" textRotation="90" wrapText="1"/>
    </xf>
    <xf numFmtId="0" fontId="11" fillId="0" borderId="47" xfId="0" applyFont="1" applyFill="1" applyBorder="1"/>
    <xf numFmtId="3" fontId="12" fillId="0" borderId="48" xfId="0" applyNumberFormat="1" applyFont="1" applyFill="1" applyBorder="1"/>
    <xf numFmtId="3" fontId="12" fillId="0" borderId="49" xfId="0" applyNumberFormat="1" applyFont="1" applyFill="1" applyBorder="1"/>
    <xf numFmtId="3" fontId="12" fillId="0" borderId="50" xfId="0" applyNumberFormat="1" applyFont="1" applyFill="1" applyBorder="1"/>
    <xf numFmtId="3" fontId="12" fillId="0" borderId="51" xfId="0" applyNumberFormat="1" applyFont="1" applyFill="1" applyBorder="1"/>
    <xf numFmtId="3" fontId="12" fillId="0" borderId="52" xfId="0" applyNumberFormat="1" applyFont="1" applyFill="1" applyBorder="1"/>
    <xf numFmtId="3" fontId="12" fillId="0" borderId="0" xfId="0" applyNumberFormat="1" applyFont="1" applyFill="1"/>
    <xf numFmtId="3" fontId="12" fillId="0" borderId="53" xfId="0" applyNumberFormat="1" applyFont="1" applyFill="1" applyBorder="1"/>
    <xf numFmtId="0" fontId="11" fillId="0" borderId="51" xfId="0" applyFont="1" applyFill="1" applyBorder="1"/>
    <xf numFmtId="3" fontId="12" fillId="0" borderId="53" xfId="0" quotePrefix="1" applyNumberFormat="1" applyFont="1" applyFill="1" applyBorder="1"/>
    <xf numFmtId="3" fontId="12" fillId="0" borderId="53" xfId="0" quotePrefix="1" applyNumberFormat="1" applyFont="1" applyFill="1" applyBorder="1" applyAlignment="1">
      <alignment horizontal="right"/>
    </xf>
    <xf numFmtId="3" fontId="12" fillId="0" borderId="54" xfId="0" applyNumberFormat="1" applyFont="1" applyFill="1" applyBorder="1"/>
    <xf numFmtId="0" fontId="15" fillId="0" borderId="55" xfId="0" applyFont="1" applyBorder="1"/>
    <xf numFmtId="3" fontId="16" fillId="0" borderId="55" xfId="0" applyNumberFormat="1" applyFont="1" applyBorder="1"/>
    <xf numFmtId="0" fontId="15" fillId="0" borderId="0" xfId="0" applyFont="1" applyFill="1" applyBorder="1"/>
    <xf numFmtId="0" fontId="13" fillId="8" borderId="1" xfId="0" applyFont="1" applyFill="1" applyBorder="1" applyAlignment="1">
      <alignment vertical="center" wrapText="1"/>
    </xf>
    <xf numFmtId="3" fontId="11" fillId="8" borderId="43" xfId="0" applyNumberFormat="1" applyFont="1" applyFill="1" applyBorder="1" applyAlignment="1">
      <alignment horizontal="center" textRotation="90" wrapText="1"/>
    </xf>
    <xf numFmtId="3" fontId="11" fillId="8" borderId="44" xfId="0" applyNumberFormat="1" applyFont="1" applyFill="1" applyBorder="1" applyAlignment="1">
      <alignment horizontal="center" textRotation="90" wrapText="1"/>
    </xf>
    <xf numFmtId="0" fontId="11" fillId="8" borderId="44" xfId="0" applyFont="1" applyFill="1" applyBorder="1" applyAlignment="1">
      <alignment horizontal="center" textRotation="90" wrapText="1"/>
    </xf>
    <xf numFmtId="0" fontId="11" fillId="8" borderId="45" xfId="0" applyFont="1" applyFill="1" applyBorder="1" applyAlignment="1">
      <alignment horizontal="center" textRotation="90" wrapText="1"/>
    </xf>
    <xf numFmtId="0" fontId="11" fillId="8" borderId="46" xfId="0" applyFont="1" applyFill="1" applyBorder="1" applyAlignment="1">
      <alignment horizontal="center" textRotation="90" wrapText="1"/>
    </xf>
    <xf numFmtId="0" fontId="11" fillId="8" borderId="3" xfId="0" applyFont="1" applyFill="1" applyBorder="1" applyAlignment="1">
      <alignment horizontal="center" textRotation="90" wrapText="1"/>
    </xf>
    <xf numFmtId="0" fontId="15" fillId="0" borderId="55" xfId="0" applyFont="1" applyFill="1" applyBorder="1"/>
    <xf numFmtId="3" fontId="12" fillId="0" borderId="55" xfId="0" applyNumberFormat="1" applyFont="1" applyFill="1" applyBorder="1"/>
    <xf numFmtId="3" fontId="16" fillId="0" borderId="55" xfId="0" applyNumberFormat="1" applyFont="1" applyFill="1" applyBorder="1"/>
    <xf numFmtId="4" fontId="12" fillId="0" borderId="48" xfId="0" applyNumberFormat="1" applyFont="1" applyFill="1" applyBorder="1"/>
    <xf numFmtId="4" fontId="12" fillId="0" borderId="57" xfId="0" applyNumberFormat="1" applyFont="1" applyFill="1" applyBorder="1"/>
    <xf numFmtId="4" fontId="12" fillId="0" borderId="47" xfId="0" applyNumberFormat="1" applyFont="1" applyFill="1" applyBorder="1"/>
    <xf numFmtId="0" fontId="17" fillId="0" borderId="51" xfId="1" applyFont="1" applyFill="1" applyBorder="1" applyAlignment="1" applyProtection="1"/>
    <xf numFmtId="4" fontId="12" fillId="0" borderId="58" xfId="0" applyNumberFormat="1" applyFont="1" applyFill="1" applyBorder="1"/>
    <xf numFmtId="4" fontId="12" fillId="0" borderId="0" xfId="0" applyNumberFormat="1" applyFont="1" applyFill="1" applyBorder="1"/>
    <xf numFmtId="4" fontId="16" fillId="0" borderId="56" xfId="0" applyNumberFormat="1" applyFont="1" applyFill="1" applyBorder="1"/>
    <xf numFmtId="4" fontId="16" fillId="0" borderId="59" xfId="0" applyNumberFormat="1" applyFont="1" applyFill="1" applyBorder="1"/>
    <xf numFmtId="0" fontId="16" fillId="2" borderId="60" xfId="0" applyFont="1" applyFill="1" applyBorder="1" applyAlignment="1">
      <alignment vertical="center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vertical="center"/>
    </xf>
    <xf numFmtId="0" fontId="11" fillId="9" borderId="61" xfId="0" applyFont="1" applyFill="1" applyBorder="1" applyAlignment="1">
      <alignment horizontal="center" vertical="center" wrapText="1"/>
    </xf>
    <xf numFmtId="0" fontId="16" fillId="0" borderId="62" xfId="0" applyFont="1" applyBorder="1"/>
    <xf numFmtId="3" fontId="3" fillId="0" borderId="52" xfId="0" applyNumberFormat="1" applyFont="1" applyFill="1" applyBorder="1" applyAlignment="1">
      <alignment horizontal="center"/>
    </xf>
    <xf numFmtId="3" fontId="3" fillId="9" borderId="52" xfId="0" applyNumberFormat="1" applyFont="1" applyFill="1" applyBorder="1" applyAlignment="1">
      <alignment horizontal="center"/>
    </xf>
    <xf numFmtId="2" fontId="3" fillId="0" borderId="6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64" xfId="0" applyFont="1" applyBorder="1"/>
    <xf numFmtId="3" fontId="3" fillId="0" borderId="65" xfId="0" applyNumberFormat="1" applyFont="1" applyFill="1" applyBorder="1" applyAlignment="1">
      <alignment horizontal="center"/>
    </xf>
    <xf numFmtId="3" fontId="3" fillId="9" borderId="65" xfId="0" applyNumberFormat="1" applyFont="1" applyFill="1" applyBorder="1" applyAlignment="1">
      <alignment horizontal="center"/>
    </xf>
    <xf numFmtId="0" fontId="2" fillId="0" borderId="66" xfId="0" applyFont="1" applyBorder="1" applyAlignment="1">
      <alignment vertical="center"/>
    </xf>
    <xf numFmtId="3" fontId="2" fillId="0" borderId="67" xfId="0" applyNumberFormat="1" applyFont="1" applyFill="1" applyBorder="1" applyAlignment="1">
      <alignment horizontal="center" vertical="center"/>
    </xf>
    <xf numFmtId="3" fontId="2" fillId="9" borderId="67" xfId="0" applyNumberFormat="1" applyFont="1" applyFill="1" applyBorder="1" applyAlignment="1">
      <alignment horizontal="center" vertical="center"/>
    </xf>
    <xf numFmtId="2" fontId="2" fillId="0" borderId="68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21" xfId="0" applyFont="1" applyBorder="1"/>
    <xf numFmtId="3" fontId="3" fillId="5" borderId="13" xfId="0" applyNumberFormat="1" applyFont="1" applyFill="1" applyBorder="1" applyAlignment="1">
      <alignment horizontal="right"/>
    </xf>
    <xf numFmtId="3" fontId="3" fillId="5" borderId="18" xfId="0" applyNumberFormat="1" applyFont="1" applyFill="1" applyBorder="1" applyAlignment="1">
      <alignment horizontal="right"/>
    </xf>
    <xf numFmtId="0" fontId="2" fillId="0" borderId="32" xfId="0" applyFont="1" applyBorder="1"/>
    <xf numFmtId="0" fontId="0" fillId="0" borderId="0" xfId="0" applyBorder="1"/>
    <xf numFmtId="3" fontId="12" fillId="0" borderId="0" xfId="0" quotePrefix="1" applyNumberFormat="1" applyFont="1" applyFill="1" applyBorder="1"/>
    <xf numFmtId="3" fontId="12" fillId="0" borderId="0" xfId="0" quotePrefix="1" applyNumberFormat="1" applyFont="1" applyFill="1" applyBorder="1" applyAlignment="1">
      <alignment horizontal="right"/>
    </xf>
    <xf numFmtId="0" fontId="11" fillId="0" borderId="72" xfId="0" applyFont="1" applyFill="1" applyBorder="1"/>
    <xf numFmtId="3" fontId="12" fillId="0" borderId="73" xfId="0" applyNumberFormat="1" applyFont="1" applyFill="1" applyBorder="1"/>
    <xf numFmtId="3" fontId="12" fillId="0" borderId="74" xfId="0" applyNumberFormat="1" applyFont="1" applyFill="1" applyBorder="1"/>
    <xf numFmtId="3" fontId="12" fillId="0" borderId="74" xfId="0" quotePrefix="1" applyNumberFormat="1" applyFont="1" applyFill="1" applyBorder="1" applyAlignment="1">
      <alignment horizontal="right"/>
    </xf>
    <xf numFmtId="3" fontId="12" fillId="0" borderId="56" xfId="0" applyNumberFormat="1" applyFont="1" applyBorder="1"/>
    <xf numFmtId="3" fontId="12" fillId="0" borderId="44" xfId="0" applyNumberFormat="1" applyFont="1" applyBorder="1"/>
    <xf numFmtId="3" fontId="12" fillId="0" borderId="45" xfId="0" applyNumberFormat="1" applyFont="1" applyBorder="1"/>
    <xf numFmtId="0" fontId="11" fillId="0" borderId="75" xfId="0" applyFont="1" applyFill="1" applyBorder="1"/>
    <xf numFmtId="4" fontId="12" fillId="0" borderId="76" xfId="0" applyNumberFormat="1" applyFont="1" applyFill="1" applyBorder="1"/>
    <xf numFmtId="4" fontId="12" fillId="0" borderId="77" xfId="0" applyNumberFormat="1" applyFont="1" applyFill="1" applyBorder="1"/>
    <xf numFmtId="3" fontId="3" fillId="0" borderId="16" xfId="0" applyNumberFormat="1" applyFont="1" applyBorder="1"/>
    <xf numFmtId="3" fontId="3" fillId="0" borderId="21" xfId="0" applyNumberFormat="1" applyFont="1" applyBorder="1"/>
    <xf numFmtId="3" fontId="3" fillId="0" borderId="70" xfId="0" applyNumberFormat="1" applyFont="1" applyBorder="1"/>
    <xf numFmtId="3" fontId="3" fillId="0" borderId="32" xfId="0" applyNumberFormat="1" applyFont="1" applyBorder="1"/>
    <xf numFmtId="0" fontId="3" fillId="0" borderId="81" xfId="0" applyFont="1" applyBorder="1"/>
    <xf numFmtId="3" fontId="3" fillId="0" borderId="82" xfId="0" applyNumberFormat="1" applyFont="1" applyBorder="1" applyAlignment="1">
      <alignment horizontal="right"/>
    </xf>
    <xf numFmtId="3" fontId="3" fillId="0" borderId="82" xfId="0" applyNumberFormat="1" applyFont="1" applyBorder="1" applyAlignment="1"/>
    <xf numFmtId="3" fontId="3" fillId="0" borderId="83" xfId="0" applyNumberFormat="1" applyFont="1" applyBorder="1" applyAlignment="1">
      <alignment horizontal="right"/>
    </xf>
    <xf numFmtId="0" fontId="3" fillId="0" borderId="84" xfId="0" applyFont="1" applyBorder="1"/>
    <xf numFmtId="3" fontId="3" fillId="0" borderId="85" xfId="0" applyNumberFormat="1" applyFont="1" applyBorder="1" applyAlignment="1">
      <alignment horizontal="right"/>
    </xf>
    <xf numFmtId="3" fontId="3" fillId="0" borderId="85" xfId="0" applyNumberFormat="1" applyFont="1" applyBorder="1" applyAlignment="1"/>
    <xf numFmtId="3" fontId="3" fillId="0" borderId="86" xfId="0" applyNumberFormat="1" applyFont="1" applyBorder="1" applyAlignment="1">
      <alignment horizontal="right"/>
    </xf>
    <xf numFmtId="3" fontId="3" fillId="0" borderId="82" xfId="0" applyNumberFormat="1" applyFont="1" applyBorder="1"/>
    <xf numFmtId="3" fontId="3" fillId="0" borderId="85" xfId="0" applyNumberFormat="1" applyFont="1" applyBorder="1"/>
    <xf numFmtId="0" fontId="18" fillId="0" borderId="51" xfId="1" applyFont="1" applyFill="1" applyBorder="1" applyAlignment="1" applyProtection="1"/>
    <xf numFmtId="3" fontId="3" fillId="10" borderId="52" xfId="0" quotePrefix="1" applyNumberFormat="1" applyFont="1" applyFill="1" applyBorder="1" applyAlignment="1">
      <alignment horizontal="center"/>
    </xf>
    <xf numFmtId="0" fontId="11" fillId="2" borderId="8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78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HY34" sqref="HY34"/>
    </sheetView>
  </sheetViews>
  <sheetFormatPr defaultRowHeight="15" x14ac:dyDescent="0.25"/>
  <cols>
    <col min="1" max="1" width="13" customWidth="1"/>
    <col min="2" max="2" width="11.28515625" customWidth="1"/>
    <col min="16" max="16" width="9" customWidth="1"/>
    <col min="17" max="17" width="0.140625" customWidth="1"/>
    <col min="18" max="18" width="9.140625" hidden="1" customWidth="1"/>
    <col min="257" max="257" width="13" customWidth="1"/>
    <col min="258" max="258" width="11.28515625" customWidth="1"/>
    <col min="272" max="272" width="9" customWidth="1"/>
    <col min="273" max="273" width="0.140625" customWidth="1"/>
    <col min="274" max="274" width="0" hidden="1" customWidth="1"/>
    <col min="513" max="513" width="13" customWidth="1"/>
    <col min="514" max="514" width="11.28515625" customWidth="1"/>
    <col min="528" max="528" width="9" customWidth="1"/>
    <col min="529" max="529" width="0.140625" customWidth="1"/>
    <col min="530" max="530" width="0" hidden="1" customWidth="1"/>
    <col min="769" max="769" width="13" customWidth="1"/>
    <col min="770" max="770" width="11.28515625" customWidth="1"/>
    <col min="784" max="784" width="9" customWidth="1"/>
    <col min="785" max="785" width="0.140625" customWidth="1"/>
    <col min="786" max="786" width="0" hidden="1" customWidth="1"/>
    <col min="1025" max="1025" width="13" customWidth="1"/>
    <col min="1026" max="1026" width="11.28515625" customWidth="1"/>
    <col min="1040" max="1040" width="9" customWidth="1"/>
    <col min="1041" max="1041" width="0.140625" customWidth="1"/>
    <col min="1042" max="1042" width="0" hidden="1" customWidth="1"/>
    <col min="1281" max="1281" width="13" customWidth="1"/>
    <col min="1282" max="1282" width="11.28515625" customWidth="1"/>
    <col min="1296" max="1296" width="9" customWidth="1"/>
    <col min="1297" max="1297" width="0.140625" customWidth="1"/>
    <col min="1298" max="1298" width="0" hidden="1" customWidth="1"/>
    <col min="1537" max="1537" width="13" customWidth="1"/>
    <col min="1538" max="1538" width="11.28515625" customWidth="1"/>
    <col min="1552" max="1552" width="9" customWidth="1"/>
    <col min="1553" max="1553" width="0.140625" customWidth="1"/>
    <col min="1554" max="1554" width="0" hidden="1" customWidth="1"/>
    <col min="1793" max="1793" width="13" customWidth="1"/>
    <col min="1794" max="1794" width="11.28515625" customWidth="1"/>
    <col min="1808" max="1808" width="9" customWidth="1"/>
    <col min="1809" max="1809" width="0.140625" customWidth="1"/>
    <col min="1810" max="1810" width="0" hidden="1" customWidth="1"/>
    <col min="2049" max="2049" width="13" customWidth="1"/>
    <col min="2050" max="2050" width="11.28515625" customWidth="1"/>
    <col min="2064" max="2064" width="9" customWidth="1"/>
    <col min="2065" max="2065" width="0.140625" customWidth="1"/>
    <col min="2066" max="2066" width="0" hidden="1" customWidth="1"/>
    <col min="2305" max="2305" width="13" customWidth="1"/>
    <col min="2306" max="2306" width="11.28515625" customWidth="1"/>
    <col min="2320" max="2320" width="9" customWidth="1"/>
    <col min="2321" max="2321" width="0.140625" customWidth="1"/>
    <col min="2322" max="2322" width="0" hidden="1" customWidth="1"/>
    <col min="2561" max="2561" width="13" customWidth="1"/>
    <col min="2562" max="2562" width="11.28515625" customWidth="1"/>
    <col min="2576" max="2576" width="9" customWidth="1"/>
    <col min="2577" max="2577" width="0.140625" customWidth="1"/>
    <col min="2578" max="2578" width="0" hidden="1" customWidth="1"/>
    <col min="2817" max="2817" width="13" customWidth="1"/>
    <col min="2818" max="2818" width="11.28515625" customWidth="1"/>
    <col min="2832" max="2832" width="9" customWidth="1"/>
    <col min="2833" max="2833" width="0.140625" customWidth="1"/>
    <col min="2834" max="2834" width="0" hidden="1" customWidth="1"/>
    <col min="3073" max="3073" width="13" customWidth="1"/>
    <col min="3074" max="3074" width="11.28515625" customWidth="1"/>
    <col min="3088" max="3088" width="9" customWidth="1"/>
    <col min="3089" max="3089" width="0.140625" customWidth="1"/>
    <col min="3090" max="3090" width="0" hidden="1" customWidth="1"/>
    <col min="3329" max="3329" width="13" customWidth="1"/>
    <col min="3330" max="3330" width="11.28515625" customWidth="1"/>
    <col min="3344" max="3344" width="9" customWidth="1"/>
    <col min="3345" max="3345" width="0.140625" customWidth="1"/>
    <col min="3346" max="3346" width="0" hidden="1" customWidth="1"/>
    <col min="3585" max="3585" width="13" customWidth="1"/>
    <col min="3586" max="3586" width="11.28515625" customWidth="1"/>
    <col min="3600" max="3600" width="9" customWidth="1"/>
    <col min="3601" max="3601" width="0.140625" customWidth="1"/>
    <col min="3602" max="3602" width="0" hidden="1" customWidth="1"/>
    <col min="3841" max="3841" width="13" customWidth="1"/>
    <col min="3842" max="3842" width="11.28515625" customWidth="1"/>
    <col min="3856" max="3856" width="9" customWidth="1"/>
    <col min="3857" max="3857" width="0.140625" customWidth="1"/>
    <col min="3858" max="3858" width="0" hidden="1" customWidth="1"/>
    <col min="4097" max="4097" width="13" customWidth="1"/>
    <col min="4098" max="4098" width="11.28515625" customWidth="1"/>
    <col min="4112" max="4112" width="9" customWidth="1"/>
    <col min="4113" max="4113" width="0.140625" customWidth="1"/>
    <col min="4114" max="4114" width="0" hidden="1" customWidth="1"/>
    <col min="4353" max="4353" width="13" customWidth="1"/>
    <col min="4354" max="4354" width="11.28515625" customWidth="1"/>
    <col min="4368" max="4368" width="9" customWidth="1"/>
    <col min="4369" max="4369" width="0.140625" customWidth="1"/>
    <col min="4370" max="4370" width="0" hidden="1" customWidth="1"/>
    <col min="4609" max="4609" width="13" customWidth="1"/>
    <col min="4610" max="4610" width="11.28515625" customWidth="1"/>
    <col min="4624" max="4624" width="9" customWidth="1"/>
    <col min="4625" max="4625" width="0.140625" customWidth="1"/>
    <col min="4626" max="4626" width="0" hidden="1" customWidth="1"/>
    <col min="4865" max="4865" width="13" customWidth="1"/>
    <col min="4866" max="4866" width="11.28515625" customWidth="1"/>
    <col min="4880" max="4880" width="9" customWidth="1"/>
    <col min="4881" max="4881" width="0.140625" customWidth="1"/>
    <col min="4882" max="4882" width="0" hidden="1" customWidth="1"/>
    <col min="5121" max="5121" width="13" customWidth="1"/>
    <col min="5122" max="5122" width="11.28515625" customWidth="1"/>
    <col min="5136" max="5136" width="9" customWidth="1"/>
    <col min="5137" max="5137" width="0.140625" customWidth="1"/>
    <col min="5138" max="5138" width="0" hidden="1" customWidth="1"/>
    <col min="5377" max="5377" width="13" customWidth="1"/>
    <col min="5378" max="5378" width="11.28515625" customWidth="1"/>
    <col min="5392" max="5392" width="9" customWidth="1"/>
    <col min="5393" max="5393" width="0.140625" customWidth="1"/>
    <col min="5394" max="5394" width="0" hidden="1" customWidth="1"/>
    <col min="5633" max="5633" width="13" customWidth="1"/>
    <col min="5634" max="5634" width="11.28515625" customWidth="1"/>
    <col min="5648" max="5648" width="9" customWidth="1"/>
    <col min="5649" max="5649" width="0.140625" customWidth="1"/>
    <col min="5650" max="5650" width="0" hidden="1" customWidth="1"/>
    <col min="5889" max="5889" width="13" customWidth="1"/>
    <col min="5890" max="5890" width="11.28515625" customWidth="1"/>
    <col min="5904" max="5904" width="9" customWidth="1"/>
    <col min="5905" max="5905" width="0.140625" customWidth="1"/>
    <col min="5906" max="5906" width="0" hidden="1" customWidth="1"/>
    <col min="6145" max="6145" width="13" customWidth="1"/>
    <col min="6146" max="6146" width="11.28515625" customWidth="1"/>
    <col min="6160" max="6160" width="9" customWidth="1"/>
    <col min="6161" max="6161" width="0.140625" customWidth="1"/>
    <col min="6162" max="6162" width="0" hidden="1" customWidth="1"/>
    <col min="6401" max="6401" width="13" customWidth="1"/>
    <col min="6402" max="6402" width="11.28515625" customWidth="1"/>
    <col min="6416" max="6416" width="9" customWidth="1"/>
    <col min="6417" max="6417" width="0.140625" customWidth="1"/>
    <col min="6418" max="6418" width="0" hidden="1" customWidth="1"/>
    <col min="6657" max="6657" width="13" customWidth="1"/>
    <col min="6658" max="6658" width="11.28515625" customWidth="1"/>
    <col min="6672" max="6672" width="9" customWidth="1"/>
    <col min="6673" max="6673" width="0.140625" customWidth="1"/>
    <col min="6674" max="6674" width="0" hidden="1" customWidth="1"/>
    <col min="6913" max="6913" width="13" customWidth="1"/>
    <col min="6914" max="6914" width="11.28515625" customWidth="1"/>
    <col min="6928" max="6928" width="9" customWidth="1"/>
    <col min="6929" max="6929" width="0.140625" customWidth="1"/>
    <col min="6930" max="6930" width="0" hidden="1" customWidth="1"/>
    <col min="7169" max="7169" width="13" customWidth="1"/>
    <col min="7170" max="7170" width="11.28515625" customWidth="1"/>
    <col min="7184" max="7184" width="9" customWidth="1"/>
    <col min="7185" max="7185" width="0.140625" customWidth="1"/>
    <col min="7186" max="7186" width="0" hidden="1" customWidth="1"/>
    <col min="7425" max="7425" width="13" customWidth="1"/>
    <col min="7426" max="7426" width="11.28515625" customWidth="1"/>
    <col min="7440" max="7440" width="9" customWidth="1"/>
    <col min="7441" max="7441" width="0.140625" customWidth="1"/>
    <col min="7442" max="7442" width="0" hidden="1" customWidth="1"/>
    <col min="7681" max="7681" width="13" customWidth="1"/>
    <col min="7682" max="7682" width="11.28515625" customWidth="1"/>
    <col min="7696" max="7696" width="9" customWidth="1"/>
    <col min="7697" max="7697" width="0.140625" customWidth="1"/>
    <col min="7698" max="7698" width="0" hidden="1" customWidth="1"/>
    <col min="7937" max="7937" width="13" customWidth="1"/>
    <col min="7938" max="7938" width="11.28515625" customWidth="1"/>
    <col min="7952" max="7952" width="9" customWidth="1"/>
    <col min="7953" max="7953" width="0.140625" customWidth="1"/>
    <col min="7954" max="7954" width="0" hidden="1" customWidth="1"/>
    <col min="8193" max="8193" width="13" customWidth="1"/>
    <col min="8194" max="8194" width="11.28515625" customWidth="1"/>
    <col min="8208" max="8208" width="9" customWidth="1"/>
    <col min="8209" max="8209" width="0.140625" customWidth="1"/>
    <col min="8210" max="8210" width="0" hidden="1" customWidth="1"/>
    <col min="8449" max="8449" width="13" customWidth="1"/>
    <col min="8450" max="8450" width="11.28515625" customWidth="1"/>
    <col min="8464" max="8464" width="9" customWidth="1"/>
    <col min="8465" max="8465" width="0.140625" customWidth="1"/>
    <col min="8466" max="8466" width="0" hidden="1" customWidth="1"/>
    <col min="8705" max="8705" width="13" customWidth="1"/>
    <col min="8706" max="8706" width="11.28515625" customWidth="1"/>
    <col min="8720" max="8720" width="9" customWidth="1"/>
    <col min="8721" max="8721" width="0.140625" customWidth="1"/>
    <col min="8722" max="8722" width="0" hidden="1" customWidth="1"/>
    <col min="8961" max="8961" width="13" customWidth="1"/>
    <col min="8962" max="8962" width="11.28515625" customWidth="1"/>
    <col min="8976" max="8976" width="9" customWidth="1"/>
    <col min="8977" max="8977" width="0.140625" customWidth="1"/>
    <col min="8978" max="8978" width="0" hidden="1" customWidth="1"/>
    <col min="9217" max="9217" width="13" customWidth="1"/>
    <col min="9218" max="9218" width="11.28515625" customWidth="1"/>
    <col min="9232" max="9232" width="9" customWidth="1"/>
    <col min="9233" max="9233" width="0.140625" customWidth="1"/>
    <col min="9234" max="9234" width="0" hidden="1" customWidth="1"/>
    <col min="9473" max="9473" width="13" customWidth="1"/>
    <col min="9474" max="9474" width="11.28515625" customWidth="1"/>
    <col min="9488" max="9488" width="9" customWidth="1"/>
    <col min="9489" max="9489" width="0.140625" customWidth="1"/>
    <col min="9490" max="9490" width="0" hidden="1" customWidth="1"/>
    <col min="9729" max="9729" width="13" customWidth="1"/>
    <col min="9730" max="9730" width="11.28515625" customWidth="1"/>
    <col min="9744" max="9744" width="9" customWidth="1"/>
    <col min="9745" max="9745" width="0.140625" customWidth="1"/>
    <col min="9746" max="9746" width="0" hidden="1" customWidth="1"/>
    <col min="9985" max="9985" width="13" customWidth="1"/>
    <col min="9986" max="9986" width="11.28515625" customWidth="1"/>
    <col min="10000" max="10000" width="9" customWidth="1"/>
    <col min="10001" max="10001" width="0.140625" customWidth="1"/>
    <col min="10002" max="10002" width="0" hidden="1" customWidth="1"/>
    <col min="10241" max="10241" width="13" customWidth="1"/>
    <col min="10242" max="10242" width="11.28515625" customWidth="1"/>
    <col min="10256" max="10256" width="9" customWidth="1"/>
    <col min="10257" max="10257" width="0.140625" customWidth="1"/>
    <col min="10258" max="10258" width="0" hidden="1" customWidth="1"/>
    <col min="10497" max="10497" width="13" customWidth="1"/>
    <col min="10498" max="10498" width="11.28515625" customWidth="1"/>
    <col min="10512" max="10512" width="9" customWidth="1"/>
    <col min="10513" max="10513" width="0.140625" customWidth="1"/>
    <col min="10514" max="10514" width="0" hidden="1" customWidth="1"/>
    <col min="10753" max="10753" width="13" customWidth="1"/>
    <col min="10754" max="10754" width="11.28515625" customWidth="1"/>
    <col min="10768" max="10768" width="9" customWidth="1"/>
    <col min="10769" max="10769" width="0.140625" customWidth="1"/>
    <col min="10770" max="10770" width="0" hidden="1" customWidth="1"/>
    <col min="11009" max="11009" width="13" customWidth="1"/>
    <col min="11010" max="11010" width="11.28515625" customWidth="1"/>
    <col min="11024" max="11024" width="9" customWidth="1"/>
    <col min="11025" max="11025" width="0.140625" customWidth="1"/>
    <col min="11026" max="11026" width="0" hidden="1" customWidth="1"/>
    <col min="11265" max="11265" width="13" customWidth="1"/>
    <col min="11266" max="11266" width="11.28515625" customWidth="1"/>
    <col min="11280" max="11280" width="9" customWidth="1"/>
    <col min="11281" max="11281" width="0.140625" customWidth="1"/>
    <col min="11282" max="11282" width="0" hidden="1" customWidth="1"/>
    <col min="11521" max="11521" width="13" customWidth="1"/>
    <col min="11522" max="11522" width="11.28515625" customWidth="1"/>
    <col min="11536" max="11536" width="9" customWidth="1"/>
    <col min="11537" max="11537" width="0.140625" customWidth="1"/>
    <col min="11538" max="11538" width="0" hidden="1" customWidth="1"/>
    <col min="11777" max="11777" width="13" customWidth="1"/>
    <col min="11778" max="11778" width="11.28515625" customWidth="1"/>
    <col min="11792" max="11792" width="9" customWidth="1"/>
    <col min="11793" max="11793" width="0.140625" customWidth="1"/>
    <col min="11794" max="11794" width="0" hidden="1" customWidth="1"/>
    <col min="12033" max="12033" width="13" customWidth="1"/>
    <col min="12034" max="12034" width="11.28515625" customWidth="1"/>
    <col min="12048" max="12048" width="9" customWidth="1"/>
    <col min="12049" max="12049" width="0.140625" customWidth="1"/>
    <col min="12050" max="12050" width="0" hidden="1" customWidth="1"/>
    <col min="12289" max="12289" width="13" customWidth="1"/>
    <col min="12290" max="12290" width="11.28515625" customWidth="1"/>
    <col min="12304" max="12304" width="9" customWidth="1"/>
    <col min="12305" max="12305" width="0.140625" customWidth="1"/>
    <col min="12306" max="12306" width="0" hidden="1" customWidth="1"/>
    <col min="12545" max="12545" width="13" customWidth="1"/>
    <col min="12546" max="12546" width="11.28515625" customWidth="1"/>
    <col min="12560" max="12560" width="9" customWidth="1"/>
    <col min="12561" max="12561" width="0.140625" customWidth="1"/>
    <col min="12562" max="12562" width="0" hidden="1" customWidth="1"/>
    <col min="12801" max="12801" width="13" customWidth="1"/>
    <col min="12802" max="12802" width="11.28515625" customWidth="1"/>
    <col min="12816" max="12816" width="9" customWidth="1"/>
    <col min="12817" max="12817" width="0.140625" customWidth="1"/>
    <col min="12818" max="12818" width="0" hidden="1" customWidth="1"/>
    <col min="13057" max="13057" width="13" customWidth="1"/>
    <col min="13058" max="13058" width="11.28515625" customWidth="1"/>
    <col min="13072" max="13072" width="9" customWidth="1"/>
    <col min="13073" max="13073" width="0.140625" customWidth="1"/>
    <col min="13074" max="13074" width="0" hidden="1" customWidth="1"/>
    <col min="13313" max="13313" width="13" customWidth="1"/>
    <col min="13314" max="13314" width="11.28515625" customWidth="1"/>
    <col min="13328" max="13328" width="9" customWidth="1"/>
    <col min="13329" max="13329" width="0.140625" customWidth="1"/>
    <col min="13330" max="13330" width="0" hidden="1" customWidth="1"/>
    <col min="13569" max="13569" width="13" customWidth="1"/>
    <col min="13570" max="13570" width="11.28515625" customWidth="1"/>
    <col min="13584" max="13584" width="9" customWidth="1"/>
    <col min="13585" max="13585" width="0.140625" customWidth="1"/>
    <col min="13586" max="13586" width="0" hidden="1" customWidth="1"/>
    <col min="13825" max="13825" width="13" customWidth="1"/>
    <col min="13826" max="13826" width="11.28515625" customWidth="1"/>
    <col min="13840" max="13840" width="9" customWidth="1"/>
    <col min="13841" max="13841" width="0.140625" customWidth="1"/>
    <col min="13842" max="13842" width="0" hidden="1" customWidth="1"/>
    <col min="14081" max="14081" width="13" customWidth="1"/>
    <col min="14082" max="14082" width="11.28515625" customWidth="1"/>
    <col min="14096" max="14096" width="9" customWidth="1"/>
    <col min="14097" max="14097" width="0.140625" customWidth="1"/>
    <col min="14098" max="14098" width="0" hidden="1" customWidth="1"/>
    <col min="14337" max="14337" width="13" customWidth="1"/>
    <col min="14338" max="14338" width="11.28515625" customWidth="1"/>
    <col min="14352" max="14352" width="9" customWidth="1"/>
    <col min="14353" max="14353" width="0.140625" customWidth="1"/>
    <col min="14354" max="14354" width="0" hidden="1" customWidth="1"/>
    <col min="14593" max="14593" width="13" customWidth="1"/>
    <col min="14594" max="14594" width="11.28515625" customWidth="1"/>
    <col min="14608" max="14608" width="9" customWidth="1"/>
    <col min="14609" max="14609" width="0.140625" customWidth="1"/>
    <col min="14610" max="14610" width="0" hidden="1" customWidth="1"/>
    <col min="14849" max="14849" width="13" customWidth="1"/>
    <col min="14850" max="14850" width="11.28515625" customWidth="1"/>
    <col min="14864" max="14864" width="9" customWidth="1"/>
    <col min="14865" max="14865" width="0.140625" customWidth="1"/>
    <col min="14866" max="14866" width="0" hidden="1" customWidth="1"/>
    <col min="15105" max="15105" width="13" customWidth="1"/>
    <col min="15106" max="15106" width="11.28515625" customWidth="1"/>
    <col min="15120" max="15120" width="9" customWidth="1"/>
    <col min="15121" max="15121" width="0.140625" customWidth="1"/>
    <col min="15122" max="15122" width="0" hidden="1" customWidth="1"/>
    <col min="15361" max="15361" width="13" customWidth="1"/>
    <col min="15362" max="15362" width="11.28515625" customWidth="1"/>
    <col min="15376" max="15376" width="9" customWidth="1"/>
    <col min="15377" max="15377" width="0.140625" customWidth="1"/>
    <col min="15378" max="15378" width="0" hidden="1" customWidth="1"/>
    <col min="15617" max="15617" width="13" customWidth="1"/>
    <col min="15618" max="15618" width="11.28515625" customWidth="1"/>
    <col min="15632" max="15632" width="9" customWidth="1"/>
    <col min="15633" max="15633" width="0.140625" customWidth="1"/>
    <col min="15634" max="15634" width="0" hidden="1" customWidth="1"/>
    <col min="15873" max="15873" width="13" customWidth="1"/>
    <col min="15874" max="15874" width="11.28515625" customWidth="1"/>
    <col min="15888" max="15888" width="9" customWidth="1"/>
    <col min="15889" max="15889" width="0.140625" customWidth="1"/>
    <col min="15890" max="15890" width="0" hidden="1" customWidth="1"/>
    <col min="16129" max="16129" width="13" customWidth="1"/>
    <col min="16130" max="16130" width="11.28515625" customWidth="1"/>
    <col min="16144" max="16144" width="9" customWidth="1"/>
    <col min="16145" max="16145" width="0.140625" customWidth="1"/>
    <col min="16146" max="16146" width="0" hidden="1" customWidth="1"/>
  </cols>
  <sheetData>
    <row r="1" spans="1:17" s="1" customFormat="1" ht="18" x14ac:dyDescent="0.25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s="1" customFormat="1" ht="18" x14ac:dyDescent="0.25">
      <c r="A2" s="155" t="s">
        <v>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s="1" customFormat="1" ht="18" x14ac:dyDescent="0.2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s="1" customFormat="1" ht="18" x14ac:dyDescent="0.2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7" s="1" customFormat="1" ht="18.75" x14ac:dyDescent="0.3">
      <c r="A5" s="157" t="s">
        <v>140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s="1" customFormat="1" ht="18.75" thickBot="1" x14ac:dyDescent="0.3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s="1" customFormat="1" ht="18" x14ac:dyDescent="0.25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</row>
    <row r="8" spans="1:17" s="1" customFormat="1" ht="18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s="1" customFormat="1" ht="18" x14ac:dyDescent="0.25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7"/>
    </row>
    <row r="10" spans="1:17" s="1" customFormat="1" ht="45" x14ac:dyDescent="0.6">
      <c r="A10" s="168" t="s">
        <v>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</row>
    <row r="11" spans="1:17" s="1" customFormat="1" ht="45" x14ac:dyDescent="0.6">
      <c r="A11" s="168" t="s">
        <v>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0"/>
    </row>
    <row r="12" spans="1:17" s="1" customFormat="1" ht="45" x14ac:dyDescent="0.6">
      <c r="A12" s="168" t="s">
        <v>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70"/>
    </row>
    <row r="13" spans="1:17" s="1" customFormat="1" ht="30" x14ac:dyDescent="0.4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</row>
    <row r="14" spans="1:17" s="1" customFormat="1" ht="45" x14ac:dyDescent="0.6">
      <c r="A14" s="174" t="s">
        <v>141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6"/>
    </row>
    <row r="15" spans="1:17" s="1" customFormat="1" ht="18" x14ac:dyDescent="0.25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s="1" customFormat="1" ht="18" x14ac:dyDescent="0.25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9"/>
    </row>
    <row r="17" spans="1:17" s="1" customFormat="1" ht="18" x14ac:dyDescent="0.25">
      <c r="A17" s="177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9"/>
    </row>
    <row r="18" spans="1:17" s="1" customFormat="1" ht="20.25" x14ac:dyDescent="0.2">
      <c r="A18" s="180" t="s">
        <v>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s="1" customFormat="1" ht="20.25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s="1" customFormat="1" ht="20.25" x14ac:dyDescent="0.3">
      <c r="A20" s="159" t="s">
        <v>142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</row>
    <row r="21" spans="1:17" s="1" customFormat="1" ht="20.25" x14ac:dyDescent="0.2">
      <c r="A21" s="180" t="s">
        <v>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1:17" s="1" customFormat="1" ht="20.25" x14ac:dyDescent="0.2">
      <c r="A22" s="180" t="s">
        <v>138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</row>
    <row r="23" spans="1:17" s="1" customFormat="1" ht="20.25" x14ac:dyDescent="0.2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</row>
    <row r="24" spans="1:17" s="1" customFormat="1" ht="20.25" x14ac:dyDescent="0.3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5"/>
    </row>
    <row r="25" spans="1:17" s="1" customFormat="1" ht="21" thickBot="1" x14ac:dyDescent="0.3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s="1" customFormat="1" ht="18" x14ac:dyDescent="0.25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s="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1:Q21"/>
    <mergeCell ref="A22:Q22"/>
    <mergeCell ref="A23:Q23"/>
    <mergeCell ref="A24:Q24"/>
    <mergeCell ref="A26:Q26"/>
    <mergeCell ref="A20:Q20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18:Q18"/>
    <mergeCell ref="A6:Q6"/>
    <mergeCell ref="A1:Q1"/>
    <mergeCell ref="A2:Q2"/>
    <mergeCell ref="A3:Q3"/>
    <mergeCell ref="A4:Q4"/>
    <mergeCell ref="A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U27" sqref="U27"/>
    </sheetView>
  </sheetViews>
  <sheetFormatPr defaultRowHeight="15" x14ac:dyDescent="0.25"/>
  <cols>
    <col min="1" max="1" width="25" customWidth="1"/>
    <col min="2" max="2" width="16.42578125" customWidth="1"/>
    <col min="3" max="3" width="16.5703125" customWidth="1"/>
    <col min="5" max="5" width="12.5703125" customWidth="1"/>
  </cols>
  <sheetData>
    <row r="1" spans="1:6" x14ac:dyDescent="0.25">
      <c r="A1" s="11" t="s">
        <v>143</v>
      </c>
      <c r="B1" s="11"/>
      <c r="C1" s="12"/>
    </row>
    <row r="2" spans="1:6" ht="15.75" thickBot="1" x14ac:dyDescent="0.3">
      <c r="C2" s="12"/>
    </row>
    <row r="3" spans="1:6" ht="27" thickTop="1" thickBot="1" x14ac:dyDescent="0.3">
      <c r="A3" s="115" t="s">
        <v>7</v>
      </c>
      <c r="B3" s="119" t="s">
        <v>132</v>
      </c>
      <c r="C3" s="118" t="s">
        <v>130</v>
      </c>
      <c r="D3" s="13" t="s">
        <v>8</v>
      </c>
      <c r="E3" s="116" t="s">
        <v>9</v>
      </c>
      <c r="F3" s="117" t="s">
        <v>10</v>
      </c>
    </row>
    <row r="4" spans="1:6" ht="16.5" thickTop="1" thickBot="1" x14ac:dyDescent="0.3">
      <c r="A4" s="14" t="s">
        <v>11</v>
      </c>
      <c r="B4" s="138">
        <v>15895</v>
      </c>
      <c r="C4" s="15"/>
      <c r="D4" s="16">
        <v>2589</v>
      </c>
      <c r="E4" s="17">
        <v>649</v>
      </c>
      <c r="F4" s="18">
        <v>3260</v>
      </c>
    </row>
    <row r="5" spans="1:6" ht="15.75" thickBot="1" x14ac:dyDescent="0.3">
      <c r="A5" s="19" t="s">
        <v>12</v>
      </c>
      <c r="B5" s="139">
        <v>8229</v>
      </c>
      <c r="C5" s="20">
        <v>4296</v>
      </c>
      <c r="D5" s="21">
        <v>1153</v>
      </c>
      <c r="E5" s="22">
        <v>2842</v>
      </c>
      <c r="F5" s="23">
        <v>6652</v>
      </c>
    </row>
    <row r="6" spans="1:6" ht="15.75" thickBot="1" x14ac:dyDescent="0.3">
      <c r="A6" s="19" t="s">
        <v>13</v>
      </c>
      <c r="B6" s="139">
        <v>3106</v>
      </c>
      <c r="C6" s="20">
        <v>962</v>
      </c>
      <c r="D6" s="21">
        <v>505</v>
      </c>
      <c r="E6" s="22">
        <v>987</v>
      </c>
      <c r="F6" s="23">
        <v>3434</v>
      </c>
    </row>
    <row r="7" spans="1:6" ht="15.75" thickBot="1" x14ac:dyDescent="0.3">
      <c r="A7" s="19" t="s">
        <v>14</v>
      </c>
      <c r="B7" s="139">
        <v>3562</v>
      </c>
      <c r="C7" s="20">
        <v>2234</v>
      </c>
      <c r="D7" s="21">
        <v>357</v>
      </c>
      <c r="E7" s="22">
        <v>804</v>
      </c>
      <c r="F7" s="23">
        <v>5024</v>
      </c>
    </row>
    <row r="8" spans="1:6" ht="15.75" thickBot="1" x14ac:dyDescent="0.3">
      <c r="A8" s="19" t="s">
        <v>15</v>
      </c>
      <c r="B8" s="139">
        <v>708</v>
      </c>
      <c r="C8" s="20"/>
      <c r="D8" s="21">
        <v>134</v>
      </c>
      <c r="E8" s="22">
        <v>918</v>
      </c>
      <c r="F8" s="23">
        <v>388</v>
      </c>
    </row>
    <row r="9" spans="1:6" ht="15.75" thickBot="1" x14ac:dyDescent="0.3">
      <c r="A9" s="19" t="s">
        <v>16</v>
      </c>
      <c r="B9" s="139">
        <v>220</v>
      </c>
      <c r="C9" s="20"/>
      <c r="D9" s="24">
        <v>16</v>
      </c>
      <c r="E9" s="22">
        <v>48</v>
      </c>
      <c r="F9" s="23">
        <v>200</v>
      </c>
    </row>
    <row r="10" spans="1:6" ht="15.75" thickBot="1" x14ac:dyDescent="0.3">
      <c r="A10" s="19" t="s">
        <v>17</v>
      </c>
      <c r="B10" s="139">
        <v>274</v>
      </c>
      <c r="C10" s="25">
        <v>272</v>
      </c>
      <c r="D10" s="21">
        <v>37</v>
      </c>
      <c r="E10" s="22">
        <v>261</v>
      </c>
      <c r="F10" s="23"/>
    </row>
    <row r="11" spans="1:6" ht="15.75" thickBot="1" x14ac:dyDescent="0.3">
      <c r="A11" s="19" t="s">
        <v>18</v>
      </c>
      <c r="B11" s="139">
        <v>141</v>
      </c>
      <c r="C11" s="25">
        <v>140</v>
      </c>
      <c r="D11" s="21">
        <v>32</v>
      </c>
      <c r="E11" s="22">
        <v>11</v>
      </c>
      <c r="F11" s="23"/>
    </row>
    <row r="12" spans="1:6" ht="15.75" thickBot="1" x14ac:dyDescent="0.3">
      <c r="A12" s="19" t="s">
        <v>133</v>
      </c>
      <c r="B12" s="139">
        <v>989</v>
      </c>
      <c r="C12" s="20">
        <v>989</v>
      </c>
      <c r="D12" s="21">
        <v>28</v>
      </c>
      <c r="E12" s="22">
        <v>54</v>
      </c>
      <c r="F12" s="23">
        <v>358</v>
      </c>
    </row>
    <row r="13" spans="1:6" ht="15.75" thickBot="1" x14ac:dyDescent="0.3">
      <c r="A13" s="19" t="s">
        <v>19</v>
      </c>
      <c r="B13" s="139">
        <v>1285</v>
      </c>
      <c r="C13" s="20">
        <v>1278</v>
      </c>
      <c r="D13" s="21">
        <v>78</v>
      </c>
      <c r="E13" s="22">
        <v>158</v>
      </c>
      <c r="F13" s="23">
        <v>333</v>
      </c>
    </row>
    <row r="14" spans="1:6" ht="15.75" thickBot="1" x14ac:dyDescent="0.3">
      <c r="A14" s="19" t="s">
        <v>20</v>
      </c>
      <c r="B14" s="139">
        <v>1312</v>
      </c>
      <c r="C14" s="20">
        <v>188</v>
      </c>
      <c r="D14" s="21">
        <v>189</v>
      </c>
      <c r="E14" s="22">
        <v>214</v>
      </c>
      <c r="F14" s="23">
        <v>266</v>
      </c>
    </row>
    <row r="15" spans="1:6" ht="15.75" thickBot="1" x14ac:dyDescent="0.3">
      <c r="A15" s="26" t="s">
        <v>21</v>
      </c>
      <c r="B15" s="140">
        <v>823</v>
      </c>
      <c r="C15" s="25">
        <v>812</v>
      </c>
      <c r="D15" s="27">
        <v>60</v>
      </c>
      <c r="E15" s="22">
        <v>385</v>
      </c>
      <c r="F15" s="23">
        <v>199</v>
      </c>
    </row>
    <row r="16" spans="1:6" ht="15.75" thickBot="1" x14ac:dyDescent="0.3">
      <c r="A16" s="28" t="s">
        <v>22</v>
      </c>
      <c r="B16" s="31">
        <f>SUM(B4:B15)</f>
        <v>36544</v>
      </c>
      <c r="C16" s="55">
        <f>SUM(C4:C15)</f>
        <v>11171</v>
      </c>
      <c r="D16" s="30">
        <f>SUM(D4:D15)</f>
        <v>5178</v>
      </c>
      <c r="E16" s="29">
        <f>SUM(E4:E15)</f>
        <v>7331</v>
      </c>
      <c r="F16" s="31">
        <f>SUM(F4:F15)</f>
        <v>20114</v>
      </c>
    </row>
    <row r="17" spans="1:6" ht="16.5" thickTop="1" thickBot="1" x14ac:dyDescent="0.3">
      <c r="C17" s="12"/>
      <c r="D17" s="32"/>
    </row>
    <row r="18" spans="1:6" ht="15.75" thickTop="1" x14ac:dyDescent="0.25">
      <c r="A18" s="200" t="s">
        <v>134</v>
      </c>
      <c r="B18" s="208" t="s">
        <v>132</v>
      </c>
      <c r="C18" s="202" t="s">
        <v>130</v>
      </c>
      <c r="D18" s="204" t="s">
        <v>8</v>
      </c>
      <c r="E18" s="206" t="s">
        <v>9</v>
      </c>
      <c r="F18" s="188" t="s">
        <v>23</v>
      </c>
    </row>
    <row r="19" spans="1:6" ht="15.75" thickBot="1" x14ac:dyDescent="0.3">
      <c r="A19" s="201"/>
      <c r="B19" s="209"/>
      <c r="C19" s="203"/>
      <c r="D19" s="205"/>
      <c r="E19" s="207"/>
      <c r="F19" s="189"/>
    </row>
    <row r="20" spans="1:6" ht="15.75" thickTop="1" x14ac:dyDescent="0.25">
      <c r="A20" s="142" t="s">
        <v>136</v>
      </c>
      <c r="B20" s="150">
        <v>9250</v>
      </c>
      <c r="C20" s="143"/>
      <c r="D20" s="144">
        <v>2389</v>
      </c>
      <c r="E20" s="143"/>
      <c r="F20" s="145"/>
    </row>
    <row r="21" spans="1:6" ht="15.75" thickBot="1" x14ac:dyDescent="0.3">
      <c r="A21" s="146" t="s">
        <v>135</v>
      </c>
      <c r="B21" s="151">
        <v>46</v>
      </c>
      <c r="C21" s="147"/>
      <c r="D21" s="148"/>
      <c r="E21" s="147"/>
      <c r="F21" s="149"/>
    </row>
    <row r="22" spans="1:6" ht="16.5" thickTop="1" thickBot="1" x14ac:dyDescent="0.3">
      <c r="C22" s="12"/>
      <c r="D22" s="32"/>
    </row>
    <row r="23" spans="1:6" ht="15.75" thickTop="1" x14ac:dyDescent="0.25">
      <c r="A23" s="190" t="s">
        <v>24</v>
      </c>
      <c r="B23" s="210" t="s">
        <v>132</v>
      </c>
      <c r="C23" s="192" t="s">
        <v>130</v>
      </c>
      <c r="D23" s="194" t="s">
        <v>8</v>
      </c>
      <c r="E23" s="196" t="s">
        <v>9</v>
      </c>
      <c r="F23" s="198" t="s">
        <v>23</v>
      </c>
    </row>
    <row r="24" spans="1:6" ht="15.75" thickBot="1" x14ac:dyDescent="0.3">
      <c r="A24" s="191"/>
      <c r="B24" s="211"/>
      <c r="C24" s="193"/>
      <c r="D24" s="195"/>
      <c r="E24" s="197"/>
      <c r="F24" s="199"/>
    </row>
    <row r="25" spans="1:6" ht="16.5" thickTop="1" thickBot="1" x14ac:dyDescent="0.3">
      <c r="A25" s="19" t="s">
        <v>122</v>
      </c>
      <c r="B25" s="139">
        <v>7</v>
      </c>
      <c r="C25" s="20"/>
      <c r="D25" s="16"/>
      <c r="E25" s="33">
        <v>1</v>
      </c>
      <c r="F25" s="23"/>
    </row>
    <row r="26" spans="1:6" ht="15.75" thickBot="1" x14ac:dyDescent="0.3">
      <c r="A26" s="19" t="s">
        <v>25</v>
      </c>
      <c r="B26" s="121">
        <v>12</v>
      </c>
      <c r="C26" s="20"/>
      <c r="D26" s="21">
        <v>1</v>
      </c>
      <c r="E26" s="34"/>
      <c r="F26" s="23"/>
    </row>
    <row r="27" spans="1:6" ht="15.75" thickBot="1" x14ac:dyDescent="0.3">
      <c r="A27" s="35" t="s">
        <v>26</v>
      </c>
      <c r="B27" s="141">
        <v>432</v>
      </c>
      <c r="C27" s="36">
        <v>7</v>
      </c>
      <c r="D27" s="37">
        <v>111</v>
      </c>
      <c r="E27" s="38">
        <v>1</v>
      </c>
      <c r="F27" s="39"/>
    </row>
    <row r="28" spans="1:6" ht="16.5" thickTop="1" thickBot="1" x14ac:dyDescent="0.3">
      <c r="C28" s="12"/>
      <c r="D28" s="32"/>
    </row>
    <row r="29" spans="1:6" ht="15.75" thickTop="1" x14ac:dyDescent="0.25">
      <c r="A29" s="200" t="s">
        <v>27</v>
      </c>
      <c r="B29" s="208" t="s">
        <v>132</v>
      </c>
      <c r="C29" s="202" t="s">
        <v>130</v>
      </c>
      <c r="D29" s="204" t="s">
        <v>8</v>
      </c>
      <c r="E29" s="206" t="s">
        <v>9</v>
      </c>
      <c r="F29" s="188" t="s">
        <v>10</v>
      </c>
    </row>
    <row r="30" spans="1:6" ht="15.75" thickBot="1" x14ac:dyDescent="0.3">
      <c r="A30" s="215"/>
      <c r="B30" s="211"/>
      <c r="C30" s="193"/>
      <c r="D30" s="216"/>
      <c r="E30" s="217"/>
      <c r="F30" s="212"/>
    </row>
    <row r="31" spans="1:6" ht="16.5" thickTop="1" thickBot="1" x14ac:dyDescent="0.3">
      <c r="A31" s="19" t="s">
        <v>28</v>
      </c>
      <c r="B31" s="121"/>
      <c r="C31" s="122"/>
      <c r="D31" s="16"/>
      <c r="E31" s="40"/>
      <c r="F31" s="41">
        <v>148</v>
      </c>
    </row>
    <row r="32" spans="1:6" ht="15.75" thickBot="1" x14ac:dyDescent="0.3">
      <c r="A32" s="19" t="s">
        <v>139</v>
      </c>
      <c r="B32" s="121"/>
      <c r="C32" s="123"/>
      <c r="D32" s="21"/>
      <c r="E32" s="42"/>
      <c r="F32" s="41">
        <v>29</v>
      </c>
    </row>
    <row r="33" spans="1:6" ht="15.75" thickBot="1" x14ac:dyDescent="0.3">
      <c r="A33" s="19" t="s">
        <v>29</v>
      </c>
      <c r="B33" s="121"/>
      <c r="C33" s="123"/>
      <c r="D33" s="21"/>
      <c r="E33" s="42"/>
      <c r="F33" s="41">
        <v>222</v>
      </c>
    </row>
    <row r="34" spans="1:6" ht="15.75" thickBot="1" x14ac:dyDescent="0.3">
      <c r="A34" s="43" t="s">
        <v>22</v>
      </c>
      <c r="B34" s="31">
        <f>SUM(B30:B33)</f>
        <v>0</v>
      </c>
      <c r="C34" s="55">
        <f>SUM(C28:C33)</f>
        <v>0</v>
      </c>
      <c r="D34" s="30">
        <f>SUM(D28:D33)</f>
        <v>0</v>
      </c>
      <c r="E34" s="29">
        <f>SUM(E30:E33)</f>
        <v>0</v>
      </c>
      <c r="F34" s="44">
        <f>SUM(F31:F33)</f>
        <v>399</v>
      </c>
    </row>
    <row r="35" spans="1:6" ht="15.75" thickTop="1" x14ac:dyDescent="0.25">
      <c r="C35" s="45"/>
      <c r="D35" s="46"/>
      <c r="E35" s="45"/>
    </row>
    <row r="36" spans="1:6" ht="15.75" thickBot="1" x14ac:dyDescent="0.3">
      <c r="C36" s="12"/>
      <c r="D36" s="32"/>
    </row>
    <row r="37" spans="1:6" ht="15.75" thickTop="1" x14ac:dyDescent="0.25">
      <c r="A37" s="190" t="s">
        <v>30</v>
      </c>
      <c r="B37" s="210" t="s">
        <v>132</v>
      </c>
      <c r="C37" s="192" t="s">
        <v>130</v>
      </c>
      <c r="D37" s="194" t="s">
        <v>8</v>
      </c>
      <c r="E37" s="213" t="s">
        <v>9</v>
      </c>
      <c r="F37" s="198" t="s">
        <v>10</v>
      </c>
    </row>
    <row r="38" spans="1:6" ht="15.75" thickBot="1" x14ac:dyDescent="0.3">
      <c r="A38" s="191"/>
      <c r="B38" s="211"/>
      <c r="C38" s="193"/>
      <c r="D38" s="195"/>
      <c r="E38" s="214"/>
      <c r="F38" s="199"/>
    </row>
    <row r="39" spans="1:6" ht="16.5" thickTop="1" thickBot="1" x14ac:dyDescent="0.3">
      <c r="A39" s="19" t="s">
        <v>31</v>
      </c>
      <c r="B39" s="139">
        <v>36254</v>
      </c>
      <c r="C39" s="20">
        <v>19112</v>
      </c>
      <c r="D39" s="24">
        <v>5543</v>
      </c>
      <c r="E39" s="34">
        <v>4301</v>
      </c>
      <c r="F39" s="23"/>
    </row>
    <row r="40" spans="1:6" ht="15.75" thickBot="1" x14ac:dyDescent="0.3">
      <c r="A40" s="19" t="s">
        <v>32</v>
      </c>
      <c r="B40" s="139">
        <v>15101</v>
      </c>
      <c r="C40" s="25">
        <v>5362</v>
      </c>
      <c r="D40" s="47">
        <v>1496</v>
      </c>
      <c r="E40" s="34">
        <v>2734</v>
      </c>
      <c r="F40" s="23"/>
    </row>
    <row r="41" spans="1:6" ht="15.75" thickBot="1" x14ac:dyDescent="0.3">
      <c r="A41" s="19" t="s">
        <v>33</v>
      </c>
      <c r="B41" s="139">
        <v>4990</v>
      </c>
      <c r="C41" s="20">
        <v>247</v>
      </c>
      <c r="D41" s="47">
        <v>711</v>
      </c>
      <c r="E41" s="34">
        <v>2891</v>
      </c>
      <c r="F41" s="23"/>
    </row>
    <row r="42" spans="1:6" ht="15.75" thickBot="1" x14ac:dyDescent="0.3">
      <c r="A42" s="19" t="s">
        <v>34</v>
      </c>
      <c r="B42" s="139">
        <v>1469</v>
      </c>
      <c r="C42" s="20">
        <v>294</v>
      </c>
      <c r="D42" s="24">
        <v>170</v>
      </c>
      <c r="E42" s="34">
        <v>643</v>
      </c>
      <c r="F42" s="23">
        <v>157</v>
      </c>
    </row>
    <row r="43" spans="1:6" ht="15.75" thickBot="1" x14ac:dyDescent="0.3">
      <c r="A43" s="19" t="s">
        <v>35</v>
      </c>
      <c r="B43" s="139">
        <v>440</v>
      </c>
      <c r="C43" s="20">
        <v>203</v>
      </c>
      <c r="D43" s="21">
        <v>66</v>
      </c>
      <c r="E43" s="34">
        <v>874</v>
      </c>
      <c r="F43" s="23">
        <v>77</v>
      </c>
    </row>
    <row r="44" spans="1:6" ht="15.75" thickBot="1" x14ac:dyDescent="0.3">
      <c r="A44" s="19" t="s">
        <v>36</v>
      </c>
      <c r="B44" s="139"/>
      <c r="C44" s="20"/>
      <c r="D44" s="24"/>
      <c r="E44" s="34">
        <v>39</v>
      </c>
      <c r="F44" s="23"/>
    </row>
    <row r="45" spans="1:6" ht="15.75" thickBot="1" x14ac:dyDescent="0.3">
      <c r="A45" s="19" t="s">
        <v>37</v>
      </c>
      <c r="B45" s="139">
        <v>479</v>
      </c>
      <c r="C45" s="20">
        <v>456</v>
      </c>
      <c r="D45" s="24">
        <v>34</v>
      </c>
      <c r="E45" s="34">
        <v>547</v>
      </c>
      <c r="F45" s="23"/>
    </row>
    <row r="46" spans="1:6" ht="15.75" thickBot="1" x14ac:dyDescent="0.3">
      <c r="A46" s="19" t="s">
        <v>38</v>
      </c>
      <c r="B46" s="139"/>
      <c r="C46" s="20"/>
      <c r="D46" s="24"/>
      <c r="E46" s="34">
        <v>10</v>
      </c>
      <c r="F46" s="23"/>
    </row>
    <row r="47" spans="1:6" ht="15.75" thickBot="1" x14ac:dyDescent="0.3">
      <c r="A47" s="19" t="s">
        <v>39</v>
      </c>
      <c r="B47" s="139"/>
      <c r="C47" s="20"/>
      <c r="D47" s="24"/>
      <c r="E47" s="34">
        <v>396</v>
      </c>
      <c r="F47" s="23"/>
    </row>
    <row r="48" spans="1:6" ht="15.75" thickBot="1" x14ac:dyDescent="0.3">
      <c r="A48" s="19" t="s">
        <v>40</v>
      </c>
      <c r="B48" s="139">
        <v>671</v>
      </c>
      <c r="C48" s="20">
        <v>226</v>
      </c>
      <c r="D48" s="24">
        <v>63</v>
      </c>
      <c r="E48" s="34">
        <v>4</v>
      </c>
      <c r="F48" s="23"/>
    </row>
    <row r="49" spans="1:6" ht="15.75" thickBot="1" x14ac:dyDescent="0.3">
      <c r="A49" s="19" t="s">
        <v>137</v>
      </c>
      <c r="B49" s="139">
        <v>4017</v>
      </c>
      <c r="C49" s="20">
        <v>2775</v>
      </c>
      <c r="D49" s="24">
        <v>253</v>
      </c>
      <c r="E49" s="34">
        <v>33</v>
      </c>
      <c r="F49" s="23"/>
    </row>
    <row r="50" spans="1:6" ht="15.75" thickBot="1" x14ac:dyDescent="0.3">
      <c r="A50" s="43" t="s">
        <v>22</v>
      </c>
      <c r="B50" s="31">
        <f t="shared" ref="B50:F50" si="0">SUM(B39:B49)</f>
        <v>63421</v>
      </c>
      <c r="C50" s="55">
        <f t="shared" si="0"/>
        <v>28675</v>
      </c>
      <c r="D50" s="30">
        <f t="shared" si="0"/>
        <v>8336</v>
      </c>
      <c r="E50" s="29">
        <f t="shared" si="0"/>
        <v>12472</v>
      </c>
      <c r="F50" s="31">
        <f t="shared" si="0"/>
        <v>234</v>
      </c>
    </row>
    <row r="51" spans="1:6" ht="16.5" thickTop="1" thickBot="1" x14ac:dyDescent="0.3">
      <c r="C51" s="49"/>
      <c r="D51" s="48"/>
      <c r="E51" s="48"/>
      <c r="F51" s="49"/>
    </row>
    <row r="52" spans="1:6" ht="16.5" thickTop="1" thickBot="1" x14ac:dyDescent="0.3">
      <c r="A52" s="50"/>
      <c r="B52" s="120"/>
      <c r="C52" s="15"/>
      <c r="D52" s="18"/>
      <c r="E52" s="15"/>
      <c r="F52" s="18"/>
    </row>
    <row r="53" spans="1:6" ht="15.75" thickBot="1" x14ac:dyDescent="0.3">
      <c r="A53" s="51" t="s">
        <v>41</v>
      </c>
      <c r="B53" s="52">
        <f>SUM(B16,B20,B21,B25,B26,B27,B34,B50)</f>
        <v>109712</v>
      </c>
      <c r="C53" s="53">
        <f>SUM(C16,C21,C25,C26,C27,C34,C50)</f>
        <v>39853</v>
      </c>
      <c r="D53" s="52">
        <f>SUM(D16,D20,D21,D25,D26,D27,D34,D50)</f>
        <v>16015</v>
      </c>
      <c r="E53" s="53">
        <f>SUM(E16,E21,E25,E26,E27,E34,E50)</f>
        <v>19805</v>
      </c>
      <c r="F53" s="52">
        <f>SUM(F16,F21,F25,F26,F27,F34,F50)</f>
        <v>20747</v>
      </c>
    </row>
    <row r="54" spans="1:6" ht="15.75" thickBot="1" x14ac:dyDescent="0.3">
      <c r="A54" s="54"/>
      <c r="B54" s="124"/>
      <c r="C54" s="55"/>
      <c r="D54" s="31"/>
      <c r="E54" s="55"/>
      <c r="F54" s="39"/>
    </row>
    <row r="55" spans="1:6" ht="15.75" thickTop="1" x14ac:dyDescent="0.25">
      <c r="C55" s="12"/>
    </row>
    <row r="56" spans="1:6" x14ac:dyDescent="0.25">
      <c r="A56" t="s">
        <v>42</v>
      </c>
      <c r="C56" s="12"/>
    </row>
    <row r="62" spans="1:6" x14ac:dyDescent="0.25">
      <c r="B62" s="125"/>
    </row>
  </sheetData>
  <mergeCells count="24">
    <mergeCell ref="F29:F30"/>
    <mergeCell ref="A37:A38"/>
    <mergeCell ref="C37:C38"/>
    <mergeCell ref="D37:D38"/>
    <mergeCell ref="E37:E38"/>
    <mergeCell ref="F37:F38"/>
    <mergeCell ref="A29:A30"/>
    <mergeCell ref="C29:C30"/>
    <mergeCell ref="D29:D30"/>
    <mergeCell ref="E29:E30"/>
    <mergeCell ref="B29:B30"/>
    <mergeCell ref="B37:B38"/>
    <mergeCell ref="F18:F19"/>
    <mergeCell ref="A23:A24"/>
    <mergeCell ref="C23:C24"/>
    <mergeCell ref="D23:D24"/>
    <mergeCell ref="E23:E24"/>
    <mergeCell ref="F23:F24"/>
    <mergeCell ref="A18:A19"/>
    <mergeCell ref="C18:C19"/>
    <mergeCell ref="D18:D19"/>
    <mergeCell ref="E18:E19"/>
    <mergeCell ref="B18:B19"/>
    <mergeCell ref="B23:B24"/>
  </mergeCells>
  <pageMargins left="0.70866141732283472" right="0.70866141732283472" top="0.35" bottom="0.19" header="0.31496062992125984" footer="0.19"/>
  <pageSetup paperSize="9" orientation="landscape" r:id="rId1"/>
  <ignoredErrors>
    <ignoredError sqref="C53:D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selection activeCell="X24" sqref="X24"/>
    </sheetView>
  </sheetViews>
  <sheetFormatPr defaultRowHeight="15" x14ac:dyDescent="0.25"/>
  <cols>
    <col min="1" max="1" width="22.7109375" customWidth="1"/>
  </cols>
  <sheetData>
    <row r="1" spans="1:23" ht="15.75" thickBot="1" x14ac:dyDescent="0.3">
      <c r="A1" s="56" t="s">
        <v>144</v>
      </c>
      <c r="B1" s="57"/>
      <c r="C1" s="57"/>
      <c r="D1" s="58"/>
      <c r="E1" s="58"/>
      <c r="F1" s="58"/>
      <c r="G1" s="58"/>
      <c r="H1" s="58"/>
      <c r="I1" s="58"/>
    </row>
    <row r="2" spans="1:23" ht="60" thickBot="1" x14ac:dyDescent="0.3">
      <c r="A2" s="59" t="s">
        <v>43</v>
      </c>
      <c r="B2" s="60" t="s">
        <v>44</v>
      </c>
      <c r="C2" s="61" t="s">
        <v>127</v>
      </c>
      <c r="D2" s="62" t="s">
        <v>45</v>
      </c>
      <c r="E2" s="62" t="s">
        <v>46</v>
      </c>
      <c r="F2" s="63" t="s">
        <v>47</v>
      </c>
      <c r="G2" s="63" t="s">
        <v>128</v>
      </c>
      <c r="H2" s="64" t="s">
        <v>48</v>
      </c>
      <c r="I2" s="65" t="s">
        <v>49</v>
      </c>
    </row>
    <row r="3" spans="1:23" x14ac:dyDescent="0.25">
      <c r="A3" s="66" t="s">
        <v>50</v>
      </c>
      <c r="B3" s="67">
        <v>2846</v>
      </c>
      <c r="C3" s="68">
        <v>1007</v>
      </c>
      <c r="D3" s="68">
        <v>1398</v>
      </c>
      <c r="E3" s="68">
        <v>3018</v>
      </c>
      <c r="F3" s="69">
        <v>486</v>
      </c>
      <c r="G3" s="69">
        <v>92</v>
      </c>
      <c r="H3" s="69">
        <v>403</v>
      </c>
      <c r="I3" s="70">
        <f t="shared" ref="I3:I9" si="0">SUM(B3:H3)</f>
        <v>9250</v>
      </c>
      <c r="O3" s="125"/>
      <c r="P3" s="57"/>
      <c r="Q3" s="57"/>
      <c r="R3" s="57"/>
      <c r="S3" s="57"/>
      <c r="T3" s="57"/>
      <c r="U3" s="57"/>
      <c r="V3" s="57"/>
      <c r="W3" s="125"/>
    </row>
    <row r="4" spans="1:23" x14ac:dyDescent="0.25">
      <c r="A4" s="152" t="s">
        <v>51</v>
      </c>
      <c r="B4" s="71">
        <v>4955</v>
      </c>
      <c r="C4" s="71">
        <v>3453</v>
      </c>
      <c r="D4" s="72">
        <v>463</v>
      </c>
      <c r="E4" s="71">
        <v>6776</v>
      </c>
      <c r="F4" s="73">
        <v>155</v>
      </c>
      <c r="G4" s="73">
        <v>73</v>
      </c>
      <c r="H4" s="73">
        <v>20</v>
      </c>
      <c r="I4" s="70">
        <f t="shared" si="0"/>
        <v>15895</v>
      </c>
      <c r="O4" s="125"/>
      <c r="P4" s="57"/>
      <c r="Q4" s="57"/>
      <c r="R4" s="57"/>
      <c r="S4" s="57"/>
      <c r="T4" s="57"/>
      <c r="U4" s="57"/>
      <c r="V4" s="57"/>
      <c r="W4" s="125"/>
    </row>
    <row r="5" spans="1:23" x14ac:dyDescent="0.25">
      <c r="A5" s="74" t="s">
        <v>52</v>
      </c>
      <c r="B5" s="71">
        <v>3660</v>
      </c>
      <c r="C5" s="71">
        <v>550</v>
      </c>
      <c r="D5" s="71">
        <v>89</v>
      </c>
      <c r="E5" s="71">
        <v>1304</v>
      </c>
      <c r="F5" s="73">
        <v>658</v>
      </c>
      <c r="G5" s="73">
        <v>28</v>
      </c>
      <c r="H5" s="73">
        <v>8</v>
      </c>
      <c r="I5" s="70">
        <f t="shared" si="0"/>
        <v>6297</v>
      </c>
      <c r="O5" s="125"/>
      <c r="P5" s="57"/>
      <c r="Q5" s="57"/>
      <c r="R5" s="57"/>
      <c r="S5" s="57"/>
      <c r="T5" s="57"/>
      <c r="U5" s="57"/>
      <c r="V5" s="57"/>
      <c r="W5" s="125"/>
    </row>
    <row r="6" spans="1:23" x14ac:dyDescent="0.25">
      <c r="A6" s="74" t="s">
        <v>53</v>
      </c>
      <c r="B6" s="71">
        <v>83</v>
      </c>
      <c r="C6" s="71">
        <v>50</v>
      </c>
      <c r="D6" s="71">
        <v>971</v>
      </c>
      <c r="E6" s="71">
        <v>36</v>
      </c>
      <c r="F6" s="75"/>
      <c r="G6" s="76"/>
      <c r="H6" s="73">
        <v>188</v>
      </c>
      <c r="I6" s="70">
        <f t="shared" si="0"/>
        <v>1328</v>
      </c>
      <c r="O6" s="125"/>
      <c r="P6" s="57"/>
      <c r="Q6" s="57"/>
      <c r="R6" s="57"/>
      <c r="S6" s="57"/>
      <c r="T6" s="126"/>
      <c r="U6" s="127"/>
      <c r="V6" s="57"/>
      <c r="W6" s="125"/>
    </row>
    <row r="7" spans="1:23" x14ac:dyDescent="0.25">
      <c r="A7" s="74" t="s">
        <v>123</v>
      </c>
      <c r="B7" s="77">
        <v>526</v>
      </c>
      <c r="C7" s="71">
        <v>894</v>
      </c>
      <c r="D7" s="71">
        <v>33</v>
      </c>
      <c r="E7" s="71">
        <v>405</v>
      </c>
      <c r="F7" s="73">
        <v>19</v>
      </c>
      <c r="G7" s="73">
        <v>11</v>
      </c>
      <c r="H7" s="76">
        <v>1</v>
      </c>
      <c r="I7" s="70">
        <f t="shared" si="0"/>
        <v>1889</v>
      </c>
      <c r="O7" s="125"/>
      <c r="P7" s="57"/>
      <c r="Q7" s="57"/>
      <c r="R7" s="57"/>
      <c r="S7" s="57"/>
      <c r="T7" s="57"/>
      <c r="U7" s="57"/>
      <c r="V7" s="127"/>
      <c r="W7" s="125"/>
    </row>
    <row r="8" spans="1:23" ht="15.75" thickBot="1" x14ac:dyDescent="0.3">
      <c r="A8" s="128" t="s">
        <v>131</v>
      </c>
      <c r="B8" s="77">
        <v>15</v>
      </c>
      <c r="C8" s="129">
        <v>7</v>
      </c>
      <c r="D8" s="129">
        <v>1</v>
      </c>
      <c r="E8" s="129">
        <v>23</v>
      </c>
      <c r="F8" s="130"/>
      <c r="G8" s="130"/>
      <c r="H8" s="131"/>
      <c r="I8" s="70">
        <f t="shared" si="0"/>
        <v>46</v>
      </c>
      <c r="O8" s="125"/>
      <c r="P8" s="57"/>
      <c r="Q8" s="57"/>
      <c r="R8" s="57"/>
      <c r="S8" s="57"/>
      <c r="T8" s="57"/>
      <c r="U8" s="57"/>
      <c r="V8" s="127"/>
      <c r="W8" s="125"/>
    </row>
    <row r="9" spans="1:23" ht="15.75" thickBot="1" x14ac:dyDescent="0.3">
      <c r="A9" s="78"/>
      <c r="B9" s="132">
        <f t="shared" ref="B9:H9" si="1">SUM(B3:B8)</f>
        <v>12085</v>
      </c>
      <c r="C9" s="133">
        <f t="shared" si="1"/>
        <v>5961</v>
      </c>
      <c r="D9" s="133">
        <f t="shared" si="1"/>
        <v>2955</v>
      </c>
      <c r="E9" s="133">
        <f t="shared" si="1"/>
        <v>11562</v>
      </c>
      <c r="F9" s="134">
        <f t="shared" si="1"/>
        <v>1318</v>
      </c>
      <c r="G9" s="134">
        <f t="shared" si="1"/>
        <v>204</v>
      </c>
      <c r="H9" s="134">
        <f t="shared" si="1"/>
        <v>620</v>
      </c>
      <c r="I9" s="79">
        <f t="shared" si="0"/>
        <v>34705</v>
      </c>
      <c r="O9" s="125"/>
      <c r="P9" s="125"/>
      <c r="Q9" s="125"/>
      <c r="R9" s="125"/>
      <c r="S9" s="125"/>
      <c r="T9" s="125"/>
      <c r="U9" s="125"/>
      <c r="V9" s="125"/>
      <c r="W9" s="125"/>
    </row>
    <row r="10" spans="1:23" x14ac:dyDescent="0.25">
      <c r="O10" s="125"/>
      <c r="P10" s="125"/>
      <c r="Q10" s="125"/>
      <c r="R10" s="125"/>
      <c r="S10" s="125"/>
      <c r="T10" s="125"/>
      <c r="U10" s="125"/>
      <c r="V10" s="125"/>
      <c r="W10" s="125"/>
    </row>
    <row r="12" spans="1:23" ht="15.75" thickBot="1" x14ac:dyDescent="0.3">
      <c r="A12" s="80"/>
      <c r="B12" s="58"/>
      <c r="C12" s="58"/>
      <c r="D12" s="58"/>
      <c r="E12" s="58"/>
      <c r="F12" s="58"/>
      <c r="G12" s="58"/>
      <c r="H12" s="58"/>
      <c r="I12" s="58"/>
    </row>
    <row r="13" spans="1:23" ht="48" thickBot="1" x14ac:dyDescent="0.3">
      <c r="A13" s="81" t="s">
        <v>54</v>
      </c>
      <c r="B13" s="82" t="s">
        <v>44</v>
      </c>
      <c r="C13" s="83" t="s">
        <v>127</v>
      </c>
      <c r="D13" s="84" t="s">
        <v>45</v>
      </c>
      <c r="E13" s="84" t="s">
        <v>46</v>
      </c>
      <c r="F13" s="85" t="s">
        <v>47</v>
      </c>
      <c r="G13" s="85" t="s">
        <v>129</v>
      </c>
      <c r="H13" s="86" t="s">
        <v>48</v>
      </c>
      <c r="I13" s="87" t="s">
        <v>49</v>
      </c>
    </row>
    <row r="14" spans="1:23" x14ac:dyDescent="0.25">
      <c r="A14" s="74" t="s">
        <v>55</v>
      </c>
      <c r="B14" s="77">
        <v>16708</v>
      </c>
      <c r="C14" s="71">
        <v>1</v>
      </c>
      <c r="D14" s="71"/>
      <c r="E14" s="71"/>
      <c r="F14" s="73">
        <v>433</v>
      </c>
      <c r="G14" s="73"/>
      <c r="H14" s="73"/>
      <c r="I14" s="70">
        <f t="shared" ref="I14:I25" si="2">SUM(B14:H14)</f>
        <v>17142</v>
      </c>
    </row>
    <row r="15" spans="1:23" x14ac:dyDescent="0.25">
      <c r="A15" s="74" t="s">
        <v>56</v>
      </c>
      <c r="B15" s="77">
        <v>9652</v>
      </c>
      <c r="C15" s="71">
        <v>16</v>
      </c>
      <c r="D15" s="71"/>
      <c r="E15" s="71"/>
      <c r="F15" s="73">
        <v>71</v>
      </c>
      <c r="G15" s="73"/>
      <c r="H15" s="73"/>
      <c r="I15" s="70">
        <f t="shared" si="2"/>
        <v>9739</v>
      </c>
    </row>
    <row r="16" spans="1:23" x14ac:dyDescent="0.25">
      <c r="A16" s="74" t="s">
        <v>57</v>
      </c>
      <c r="B16" s="77"/>
      <c r="C16" s="71"/>
      <c r="D16" s="71">
        <v>4711</v>
      </c>
      <c r="E16" s="71"/>
      <c r="F16" s="73"/>
      <c r="G16" s="73"/>
      <c r="H16" s="73">
        <v>32</v>
      </c>
      <c r="I16" s="70">
        <f t="shared" si="2"/>
        <v>4743</v>
      </c>
    </row>
    <row r="17" spans="1:9" x14ac:dyDescent="0.25">
      <c r="A17" s="74" t="s">
        <v>124</v>
      </c>
      <c r="B17" s="71">
        <v>2</v>
      </c>
      <c r="C17" s="71">
        <v>1173</v>
      </c>
      <c r="D17" s="71"/>
      <c r="E17" s="71">
        <v>9</v>
      </c>
      <c r="F17" s="73"/>
      <c r="G17" s="73"/>
      <c r="H17" s="73"/>
      <c r="I17" s="70">
        <f t="shared" si="2"/>
        <v>1184</v>
      </c>
    </row>
    <row r="18" spans="1:9" x14ac:dyDescent="0.25">
      <c r="A18" s="74" t="s">
        <v>125</v>
      </c>
      <c r="B18" s="77">
        <v>228</v>
      </c>
      <c r="C18" s="129"/>
      <c r="D18" s="71"/>
      <c r="E18" s="71"/>
      <c r="F18" s="73"/>
      <c r="G18" s="73"/>
      <c r="H18" s="73"/>
      <c r="I18" s="70">
        <f t="shared" si="2"/>
        <v>228</v>
      </c>
    </row>
    <row r="19" spans="1:9" x14ac:dyDescent="0.25">
      <c r="A19" s="74" t="s">
        <v>126</v>
      </c>
      <c r="B19" s="77"/>
      <c r="C19" s="71"/>
      <c r="D19" s="71"/>
      <c r="E19" s="71"/>
      <c r="F19" s="73"/>
      <c r="G19" s="73"/>
      <c r="H19" s="73"/>
      <c r="I19" s="70">
        <f t="shared" si="2"/>
        <v>0</v>
      </c>
    </row>
    <row r="20" spans="1:9" x14ac:dyDescent="0.25">
      <c r="A20" s="74" t="s">
        <v>58</v>
      </c>
      <c r="B20" s="77"/>
      <c r="C20" s="71">
        <v>432</v>
      </c>
      <c r="D20" s="71"/>
      <c r="E20" s="71"/>
      <c r="F20" s="73"/>
      <c r="G20" s="73"/>
      <c r="H20" s="73"/>
      <c r="I20" s="70">
        <f t="shared" si="2"/>
        <v>432</v>
      </c>
    </row>
    <row r="21" spans="1:9" x14ac:dyDescent="0.25">
      <c r="A21" s="74" t="s">
        <v>46</v>
      </c>
      <c r="B21" s="77"/>
      <c r="C21" s="71"/>
      <c r="D21" s="71"/>
      <c r="E21" s="71">
        <v>254</v>
      </c>
      <c r="F21" s="73"/>
      <c r="G21" s="73">
        <v>988</v>
      </c>
      <c r="H21" s="73"/>
      <c r="I21" s="70">
        <f>SUM(B21:H21)</f>
        <v>1242</v>
      </c>
    </row>
    <row r="22" spans="1:9" x14ac:dyDescent="0.25">
      <c r="A22" s="74" t="s">
        <v>122</v>
      </c>
      <c r="B22" s="77"/>
      <c r="C22" s="71">
        <v>2</v>
      </c>
      <c r="D22" s="71"/>
      <c r="E22" s="71">
        <v>5</v>
      </c>
      <c r="F22" s="73"/>
      <c r="G22" s="73"/>
      <c r="H22" s="73"/>
      <c r="I22" s="70">
        <f t="shared" si="2"/>
        <v>7</v>
      </c>
    </row>
    <row r="23" spans="1:9" x14ac:dyDescent="0.25">
      <c r="A23" s="74" t="s">
        <v>59</v>
      </c>
      <c r="B23" s="77">
        <v>419</v>
      </c>
      <c r="C23" s="71"/>
      <c r="D23" s="71"/>
      <c r="E23" s="71"/>
      <c r="F23" s="73">
        <v>6</v>
      </c>
      <c r="G23" s="73"/>
      <c r="H23" s="73"/>
      <c r="I23" s="70">
        <f t="shared" si="2"/>
        <v>425</v>
      </c>
    </row>
    <row r="24" spans="1:9" ht="15.75" thickBot="1" x14ac:dyDescent="0.3">
      <c r="A24" s="74" t="s">
        <v>60</v>
      </c>
      <c r="B24" s="77"/>
      <c r="C24" s="71"/>
      <c r="D24" s="71">
        <v>12</v>
      </c>
      <c r="E24" s="71"/>
      <c r="F24" s="73"/>
      <c r="G24" s="73"/>
      <c r="H24" s="73"/>
      <c r="I24" s="70">
        <f t="shared" si="2"/>
        <v>12</v>
      </c>
    </row>
    <row r="25" spans="1:9" ht="15.75" thickBot="1" x14ac:dyDescent="0.3">
      <c r="A25" s="78"/>
      <c r="B25" s="132">
        <f>SUM(B14:B24)</f>
        <v>27009</v>
      </c>
      <c r="C25" s="133">
        <f t="shared" ref="C25:H25" si="3">SUM(C14:C24)</f>
        <v>1624</v>
      </c>
      <c r="D25" s="133">
        <f t="shared" si="3"/>
        <v>4723</v>
      </c>
      <c r="E25" s="133">
        <f t="shared" si="3"/>
        <v>268</v>
      </c>
      <c r="F25" s="134">
        <f t="shared" si="3"/>
        <v>510</v>
      </c>
      <c r="G25" s="134">
        <f t="shared" si="3"/>
        <v>988</v>
      </c>
      <c r="H25" s="134">
        <f t="shared" si="3"/>
        <v>32</v>
      </c>
      <c r="I25" s="79">
        <f t="shared" si="2"/>
        <v>35154</v>
      </c>
    </row>
    <row r="27" spans="1:9" ht="15.75" thickBot="1" x14ac:dyDescent="0.3">
      <c r="A27" s="80"/>
      <c r="B27" s="58"/>
      <c r="C27" s="58"/>
      <c r="D27" s="58"/>
      <c r="E27" s="58"/>
      <c r="F27" s="58"/>
      <c r="G27" s="58"/>
      <c r="H27" s="58"/>
      <c r="I27" s="58"/>
    </row>
    <row r="28" spans="1:9" ht="15.75" thickBot="1" x14ac:dyDescent="0.3">
      <c r="A28" s="88" t="s">
        <v>22</v>
      </c>
      <c r="B28" s="89">
        <f>SUM(B9,B25)</f>
        <v>39094</v>
      </c>
      <c r="C28" s="89">
        <f t="shared" ref="C28:H28" si="4">SUM(C25,C9)</f>
        <v>7585</v>
      </c>
      <c r="D28" s="89">
        <f t="shared" si="4"/>
        <v>7678</v>
      </c>
      <c r="E28" s="89">
        <f t="shared" si="4"/>
        <v>11830</v>
      </c>
      <c r="F28" s="89">
        <f t="shared" si="4"/>
        <v>1828</v>
      </c>
      <c r="G28" s="89">
        <f t="shared" si="4"/>
        <v>1192</v>
      </c>
      <c r="H28" s="89">
        <f t="shared" si="4"/>
        <v>652</v>
      </c>
      <c r="I28" s="90">
        <f>SUM(I9,I25)</f>
        <v>69859</v>
      </c>
    </row>
    <row r="30" spans="1:9" x14ac:dyDescent="0.25">
      <c r="A30" t="s">
        <v>61</v>
      </c>
    </row>
    <row r="31" spans="1:9" ht="15.75" thickBot="1" x14ac:dyDescent="0.3"/>
    <row r="32" spans="1:9" ht="60" thickBot="1" x14ac:dyDescent="0.3">
      <c r="A32" s="59" t="s">
        <v>43</v>
      </c>
      <c r="B32" s="60" t="s">
        <v>44</v>
      </c>
      <c r="C32" s="61" t="s">
        <v>127</v>
      </c>
      <c r="D32" s="62" t="s">
        <v>45</v>
      </c>
      <c r="E32" s="62" t="s">
        <v>46</v>
      </c>
      <c r="F32" s="63" t="s">
        <v>47</v>
      </c>
      <c r="G32" s="63" t="s">
        <v>128</v>
      </c>
      <c r="H32" s="64" t="s">
        <v>48</v>
      </c>
      <c r="I32" s="65" t="s">
        <v>49</v>
      </c>
    </row>
    <row r="33" spans="1:22" x14ac:dyDescent="0.25">
      <c r="A33" s="66" t="s">
        <v>50</v>
      </c>
      <c r="B33" s="91">
        <f t="shared" ref="B33:B39" si="5">(B3/I3)*100</f>
        <v>30.767567567567568</v>
      </c>
      <c r="C33" s="91">
        <f t="shared" ref="C33:C39" si="6">(C3/I3)*100</f>
        <v>10.886486486486486</v>
      </c>
      <c r="D33" s="91">
        <f t="shared" ref="D33:D39" si="7">(D3/I3)*100</f>
        <v>15.113513513513514</v>
      </c>
      <c r="E33" s="91">
        <f t="shared" ref="E33:E39" si="8">(E3/I3)*100</f>
        <v>32.627027027027026</v>
      </c>
      <c r="F33" s="91">
        <f t="shared" ref="F33:F39" si="9">(F3/I3)*100</f>
        <v>5.2540540540540537</v>
      </c>
      <c r="G33" s="91">
        <f t="shared" ref="G33:G39" si="10">(G3/I3)*100</f>
        <v>0.99459459459459465</v>
      </c>
      <c r="H33" s="92">
        <f t="shared" ref="H33:H39" si="11">(H3/I3)*100</f>
        <v>4.3567567567567567</v>
      </c>
      <c r="I33" s="93">
        <f t="shared" ref="I33:I38" si="12">SUM(B33:H33)</f>
        <v>99.999999999999986</v>
      </c>
    </row>
    <row r="34" spans="1:22" x14ac:dyDescent="0.25">
      <c r="A34" s="94" t="s">
        <v>51</v>
      </c>
      <c r="B34" s="91">
        <f t="shared" si="5"/>
        <v>31.17332494495124</v>
      </c>
      <c r="C34" s="91">
        <f t="shared" si="6"/>
        <v>21.723812519660271</v>
      </c>
      <c r="D34" s="91">
        <f t="shared" si="7"/>
        <v>2.912865681031771</v>
      </c>
      <c r="E34" s="91">
        <f t="shared" si="8"/>
        <v>42.629757785467127</v>
      </c>
      <c r="F34" s="91">
        <f t="shared" si="9"/>
        <v>0.97514941805599242</v>
      </c>
      <c r="G34" s="91">
        <f t="shared" si="10"/>
        <v>0.45926391947153195</v>
      </c>
      <c r="H34" s="92">
        <f t="shared" si="11"/>
        <v>0.12582573136206354</v>
      </c>
      <c r="I34" s="70">
        <f t="shared" si="12"/>
        <v>100.00000000000001</v>
      </c>
    </row>
    <row r="35" spans="1:22" x14ac:dyDescent="0.25">
      <c r="A35" s="74" t="s">
        <v>52</v>
      </c>
      <c r="B35" s="91">
        <f t="shared" si="5"/>
        <v>58.122915674130539</v>
      </c>
      <c r="C35" s="91">
        <f t="shared" si="6"/>
        <v>8.7343179291726223</v>
      </c>
      <c r="D35" s="91">
        <f t="shared" si="7"/>
        <v>1.4133714467206606</v>
      </c>
      <c r="E35" s="91">
        <f t="shared" si="8"/>
        <v>20.708273781165634</v>
      </c>
      <c r="F35" s="91">
        <f t="shared" si="9"/>
        <v>10.449420358901063</v>
      </c>
      <c r="G35" s="91">
        <f t="shared" si="10"/>
        <v>0.44465618548515168</v>
      </c>
      <c r="H35" s="92">
        <f t="shared" si="11"/>
        <v>0.12704462442432904</v>
      </c>
      <c r="I35" s="70">
        <f t="shared" si="12"/>
        <v>100</v>
      </c>
      <c r="V35" s="125"/>
    </row>
    <row r="36" spans="1:22" x14ac:dyDescent="0.25">
      <c r="A36" s="74" t="s">
        <v>53</v>
      </c>
      <c r="B36" s="91">
        <f t="shared" si="5"/>
        <v>6.25</v>
      </c>
      <c r="C36" s="91">
        <f t="shared" si="6"/>
        <v>3.7650602409638556</v>
      </c>
      <c r="D36" s="91">
        <f t="shared" si="7"/>
        <v>73.117469879518069</v>
      </c>
      <c r="E36" s="91">
        <f t="shared" si="8"/>
        <v>2.7108433734939759</v>
      </c>
      <c r="F36" s="91">
        <f t="shared" si="9"/>
        <v>0</v>
      </c>
      <c r="G36" s="91">
        <f t="shared" si="10"/>
        <v>0</v>
      </c>
      <c r="H36" s="92">
        <f t="shared" si="11"/>
        <v>14.156626506024098</v>
      </c>
      <c r="I36" s="70">
        <f t="shared" si="12"/>
        <v>100</v>
      </c>
    </row>
    <row r="37" spans="1:22" x14ac:dyDescent="0.25">
      <c r="A37" s="135" t="s">
        <v>123</v>
      </c>
      <c r="B37" s="95">
        <f t="shared" si="5"/>
        <v>27.845420857596615</v>
      </c>
      <c r="C37" s="95">
        <f t="shared" si="6"/>
        <v>47.326627845420859</v>
      </c>
      <c r="D37" s="95">
        <f t="shared" si="7"/>
        <v>1.7469560614081523</v>
      </c>
      <c r="E37" s="95">
        <f t="shared" si="8"/>
        <v>21.439915299100054</v>
      </c>
      <c r="F37" s="95">
        <f t="shared" si="9"/>
        <v>1.0058231868713605</v>
      </c>
      <c r="G37" s="95">
        <f t="shared" si="10"/>
        <v>0.58231868713605084</v>
      </c>
      <c r="H37" s="96">
        <f t="shared" si="11"/>
        <v>5.2938062466913717E-2</v>
      </c>
      <c r="I37" s="70">
        <f t="shared" si="12"/>
        <v>100.00000000000001</v>
      </c>
    </row>
    <row r="38" spans="1:22" ht="15.75" thickBot="1" x14ac:dyDescent="0.3">
      <c r="A38" s="74" t="s">
        <v>131</v>
      </c>
      <c r="B38" s="136">
        <f t="shared" si="5"/>
        <v>32.608695652173914</v>
      </c>
      <c r="C38" s="136">
        <f t="shared" si="6"/>
        <v>15.217391304347828</v>
      </c>
      <c r="D38" s="136">
        <f t="shared" si="7"/>
        <v>2.1739130434782608</v>
      </c>
      <c r="E38" s="136">
        <f t="shared" si="8"/>
        <v>50</v>
      </c>
      <c r="F38" s="136">
        <f t="shared" si="9"/>
        <v>0</v>
      </c>
      <c r="G38" s="136">
        <f t="shared" si="10"/>
        <v>0</v>
      </c>
      <c r="H38" s="137">
        <f t="shared" si="11"/>
        <v>0</v>
      </c>
      <c r="I38" s="70">
        <f t="shared" si="12"/>
        <v>100</v>
      </c>
    </row>
    <row r="39" spans="1:22" ht="15.75" thickBot="1" x14ac:dyDescent="0.3">
      <c r="A39" s="78"/>
      <c r="B39" s="97">
        <f t="shared" si="5"/>
        <v>34.822071747586804</v>
      </c>
      <c r="C39" s="97">
        <f t="shared" si="6"/>
        <v>17.176199394899871</v>
      </c>
      <c r="D39" s="97">
        <f t="shared" si="7"/>
        <v>8.5146232531335553</v>
      </c>
      <c r="E39" s="97">
        <f t="shared" si="8"/>
        <v>33.315084281803777</v>
      </c>
      <c r="F39" s="97">
        <f t="shared" si="9"/>
        <v>3.7977236709407864</v>
      </c>
      <c r="G39" s="97">
        <f t="shared" si="10"/>
        <v>0.58781155453104739</v>
      </c>
      <c r="H39" s="98">
        <f t="shared" si="11"/>
        <v>1.7864860971041636</v>
      </c>
      <c r="I39" s="79">
        <f t="shared" ref="I39" si="13">SUM(B39:H39)</f>
        <v>99.999999999999986</v>
      </c>
    </row>
    <row r="44" spans="1:22" x14ac:dyDescent="0.25">
      <c r="D44" s="125"/>
    </row>
  </sheetData>
  <hyperlinks>
    <hyperlink ref="A4" location="'Dettaglio Farmacie'!A1" display="FARMACIE"/>
    <hyperlink ref="A34" location="'dettaglio Farmacie'!A1" display="FARMACIE"/>
  </hyperlinks>
  <pageMargins left="0.70866141732283472" right="0.70866141732283472" top="0.33" bottom="0.28999999999999998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Q60" sqref="Q60"/>
    </sheetView>
  </sheetViews>
  <sheetFormatPr defaultRowHeight="15" x14ac:dyDescent="0.25"/>
  <cols>
    <col min="1" max="1" width="24.7109375" customWidth="1"/>
    <col min="2" max="2" width="12" customWidth="1"/>
    <col min="3" max="3" width="11.42578125" customWidth="1"/>
    <col min="5" max="5" width="8.7109375" customWidth="1"/>
    <col min="6" max="6" width="10.5703125" customWidth="1"/>
    <col min="7" max="7" width="18.28515625" customWidth="1"/>
    <col min="9" max="9" width="49.140625" bestFit="1" customWidth="1"/>
    <col min="206" max="206" width="24.7109375" customWidth="1"/>
    <col min="207" max="207" width="12" customWidth="1"/>
    <col min="208" max="208" width="11.42578125" customWidth="1"/>
    <col min="210" max="210" width="8.7109375" customWidth="1"/>
    <col min="211" max="211" width="10.5703125" customWidth="1"/>
    <col min="212" max="212" width="16.7109375" customWidth="1"/>
    <col min="462" max="462" width="24.7109375" customWidth="1"/>
    <col min="463" max="463" width="12" customWidth="1"/>
    <col min="464" max="464" width="11.42578125" customWidth="1"/>
    <col min="466" max="466" width="8.7109375" customWidth="1"/>
    <col min="467" max="467" width="10.5703125" customWidth="1"/>
    <col min="468" max="468" width="16.7109375" customWidth="1"/>
    <col min="718" max="718" width="24.7109375" customWidth="1"/>
    <col min="719" max="719" width="12" customWidth="1"/>
    <col min="720" max="720" width="11.42578125" customWidth="1"/>
    <col min="722" max="722" width="8.7109375" customWidth="1"/>
    <col min="723" max="723" width="10.5703125" customWidth="1"/>
    <col min="724" max="724" width="16.7109375" customWidth="1"/>
    <col min="974" max="974" width="24.7109375" customWidth="1"/>
    <col min="975" max="975" width="12" customWidth="1"/>
    <col min="976" max="976" width="11.42578125" customWidth="1"/>
    <col min="978" max="978" width="8.7109375" customWidth="1"/>
    <col min="979" max="979" width="10.5703125" customWidth="1"/>
    <col min="980" max="980" width="16.7109375" customWidth="1"/>
    <col min="1230" max="1230" width="24.7109375" customWidth="1"/>
    <col min="1231" max="1231" width="12" customWidth="1"/>
    <col min="1232" max="1232" width="11.42578125" customWidth="1"/>
    <col min="1234" max="1234" width="8.7109375" customWidth="1"/>
    <col min="1235" max="1235" width="10.5703125" customWidth="1"/>
    <col min="1236" max="1236" width="16.7109375" customWidth="1"/>
    <col min="1486" max="1486" width="24.7109375" customWidth="1"/>
    <col min="1487" max="1487" width="12" customWidth="1"/>
    <col min="1488" max="1488" width="11.42578125" customWidth="1"/>
    <col min="1490" max="1490" width="8.7109375" customWidth="1"/>
    <col min="1491" max="1491" width="10.5703125" customWidth="1"/>
    <col min="1492" max="1492" width="16.7109375" customWidth="1"/>
    <col min="1742" max="1742" width="24.7109375" customWidth="1"/>
    <col min="1743" max="1743" width="12" customWidth="1"/>
    <col min="1744" max="1744" width="11.42578125" customWidth="1"/>
    <col min="1746" max="1746" width="8.7109375" customWidth="1"/>
    <col min="1747" max="1747" width="10.5703125" customWidth="1"/>
    <col min="1748" max="1748" width="16.7109375" customWidth="1"/>
    <col min="1998" max="1998" width="24.7109375" customWidth="1"/>
    <col min="1999" max="1999" width="12" customWidth="1"/>
    <col min="2000" max="2000" width="11.42578125" customWidth="1"/>
    <col min="2002" max="2002" width="8.7109375" customWidth="1"/>
    <col min="2003" max="2003" width="10.5703125" customWidth="1"/>
    <col min="2004" max="2004" width="16.7109375" customWidth="1"/>
    <col min="2254" max="2254" width="24.7109375" customWidth="1"/>
    <col min="2255" max="2255" width="12" customWidth="1"/>
    <col min="2256" max="2256" width="11.42578125" customWidth="1"/>
    <col min="2258" max="2258" width="8.7109375" customWidth="1"/>
    <col min="2259" max="2259" width="10.5703125" customWidth="1"/>
    <col min="2260" max="2260" width="16.7109375" customWidth="1"/>
    <col min="2510" max="2510" width="24.7109375" customWidth="1"/>
    <col min="2511" max="2511" width="12" customWidth="1"/>
    <col min="2512" max="2512" width="11.42578125" customWidth="1"/>
    <col min="2514" max="2514" width="8.7109375" customWidth="1"/>
    <col min="2515" max="2515" width="10.5703125" customWidth="1"/>
    <col min="2516" max="2516" width="16.7109375" customWidth="1"/>
    <col min="2766" max="2766" width="24.7109375" customWidth="1"/>
    <col min="2767" max="2767" width="12" customWidth="1"/>
    <col min="2768" max="2768" width="11.42578125" customWidth="1"/>
    <col min="2770" max="2770" width="8.7109375" customWidth="1"/>
    <col min="2771" max="2771" width="10.5703125" customWidth="1"/>
    <col min="2772" max="2772" width="16.7109375" customWidth="1"/>
    <col min="3022" max="3022" width="24.7109375" customWidth="1"/>
    <col min="3023" max="3023" width="12" customWidth="1"/>
    <col min="3024" max="3024" width="11.42578125" customWidth="1"/>
    <col min="3026" max="3026" width="8.7109375" customWidth="1"/>
    <col min="3027" max="3027" width="10.5703125" customWidth="1"/>
    <col min="3028" max="3028" width="16.7109375" customWidth="1"/>
    <col min="3278" max="3278" width="24.7109375" customWidth="1"/>
    <col min="3279" max="3279" width="12" customWidth="1"/>
    <col min="3280" max="3280" width="11.42578125" customWidth="1"/>
    <col min="3282" max="3282" width="8.7109375" customWidth="1"/>
    <col min="3283" max="3283" width="10.5703125" customWidth="1"/>
    <col min="3284" max="3284" width="16.7109375" customWidth="1"/>
    <col min="3534" max="3534" width="24.7109375" customWidth="1"/>
    <col min="3535" max="3535" width="12" customWidth="1"/>
    <col min="3536" max="3536" width="11.42578125" customWidth="1"/>
    <col min="3538" max="3538" width="8.7109375" customWidth="1"/>
    <col min="3539" max="3539" width="10.5703125" customWidth="1"/>
    <col min="3540" max="3540" width="16.7109375" customWidth="1"/>
    <col min="3790" max="3790" width="24.7109375" customWidth="1"/>
    <col min="3791" max="3791" width="12" customWidth="1"/>
    <col min="3792" max="3792" width="11.42578125" customWidth="1"/>
    <col min="3794" max="3794" width="8.7109375" customWidth="1"/>
    <col min="3795" max="3795" width="10.5703125" customWidth="1"/>
    <col min="3796" max="3796" width="16.7109375" customWidth="1"/>
    <col min="4046" max="4046" width="24.7109375" customWidth="1"/>
    <col min="4047" max="4047" width="12" customWidth="1"/>
    <col min="4048" max="4048" width="11.42578125" customWidth="1"/>
    <col min="4050" max="4050" width="8.7109375" customWidth="1"/>
    <col min="4051" max="4051" width="10.5703125" customWidth="1"/>
    <col min="4052" max="4052" width="16.7109375" customWidth="1"/>
    <col min="4302" max="4302" width="24.7109375" customWidth="1"/>
    <col min="4303" max="4303" width="12" customWidth="1"/>
    <col min="4304" max="4304" width="11.42578125" customWidth="1"/>
    <col min="4306" max="4306" width="8.7109375" customWidth="1"/>
    <col min="4307" max="4307" width="10.5703125" customWidth="1"/>
    <col min="4308" max="4308" width="16.7109375" customWidth="1"/>
    <col min="4558" max="4558" width="24.7109375" customWidth="1"/>
    <col min="4559" max="4559" width="12" customWidth="1"/>
    <col min="4560" max="4560" width="11.42578125" customWidth="1"/>
    <col min="4562" max="4562" width="8.7109375" customWidth="1"/>
    <col min="4563" max="4563" width="10.5703125" customWidth="1"/>
    <col min="4564" max="4564" width="16.7109375" customWidth="1"/>
    <col min="4814" max="4814" width="24.7109375" customWidth="1"/>
    <col min="4815" max="4815" width="12" customWidth="1"/>
    <col min="4816" max="4816" width="11.42578125" customWidth="1"/>
    <col min="4818" max="4818" width="8.7109375" customWidth="1"/>
    <col min="4819" max="4819" width="10.5703125" customWidth="1"/>
    <col min="4820" max="4820" width="16.7109375" customWidth="1"/>
    <col min="5070" max="5070" width="24.7109375" customWidth="1"/>
    <col min="5071" max="5071" width="12" customWidth="1"/>
    <col min="5072" max="5072" width="11.42578125" customWidth="1"/>
    <col min="5074" max="5074" width="8.7109375" customWidth="1"/>
    <col min="5075" max="5075" width="10.5703125" customWidth="1"/>
    <col min="5076" max="5076" width="16.7109375" customWidth="1"/>
    <col min="5326" max="5326" width="24.7109375" customWidth="1"/>
    <col min="5327" max="5327" width="12" customWidth="1"/>
    <col min="5328" max="5328" width="11.42578125" customWidth="1"/>
    <col min="5330" max="5330" width="8.7109375" customWidth="1"/>
    <col min="5331" max="5331" width="10.5703125" customWidth="1"/>
    <col min="5332" max="5332" width="16.7109375" customWidth="1"/>
    <col min="5582" max="5582" width="24.7109375" customWidth="1"/>
    <col min="5583" max="5583" width="12" customWidth="1"/>
    <col min="5584" max="5584" width="11.42578125" customWidth="1"/>
    <col min="5586" max="5586" width="8.7109375" customWidth="1"/>
    <col min="5587" max="5587" width="10.5703125" customWidth="1"/>
    <col min="5588" max="5588" width="16.7109375" customWidth="1"/>
    <col min="5838" max="5838" width="24.7109375" customWidth="1"/>
    <col min="5839" max="5839" width="12" customWidth="1"/>
    <col min="5840" max="5840" width="11.42578125" customWidth="1"/>
    <col min="5842" max="5842" width="8.7109375" customWidth="1"/>
    <col min="5843" max="5843" width="10.5703125" customWidth="1"/>
    <col min="5844" max="5844" width="16.7109375" customWidth="1"/>
    <col min="6094" max="6094" width="24.7109375" customWidth="1"/>
    <col min="6095" max="6095" width="12" customWidth="1"/>
    <col min="6096" max="6096" width="11.42578125" customWidth="1"/>
    <col min="6098" max="6098" width="8.7109375" customWidth="1"/>
    <col min="6099" max="6099" width="10.5703125" customWidth="1"/>
    <col min="6100" max="6100" width="16.7109375" customWidth="1"/>
    <col min="6350" max="6350" width="24.7109375" customWidth="1"/>
    <col min="6351" max="6351" width="12" customWidth="1"/>
    <col min="6352" max="6352" width="11.42578125" customWidth="1"/>
    <col min="6354" max="6354" width="8.7109375" customWidth="1"/>
    <col min="6355" max="6355" width="10.5703125" customWidth="1"/>
    <col min="6356" max="6356" width="16.7109375" customWidth="1"/>
    <col min="6606" max="6606" width="24.7109375" customWidth="1"/>
    <col min="6607" max="6607" width="12" customWidth="1"/>
    <col min="6608" max="6608" width="11.42578125" customWidth="1"/>
    <col min="6610" max="6610" width="8.7109375" customWidth="1"/>
    <col min="6611" max="6611" width="10.5703125" customWidth="1"/>
    <col min="6612" max="6612" width="16.7109375" customWidth="1"/>
    <col min="6862" max="6862" width="24.7109375" customWidth="1"/>
    <col min="6863" max="6863" width="12" customWidth="1"/>
    <col min="6864" max="6864" width="11.42578125" customWidth="1"/>
    <col min="6866" max="6866" width="8.7109375" customWidth="1"/>
    <col min="6867" max="6867" width="10.5703125" customWidth="1"/>
    <col min="6868" max="6868" width="16.7109375" customWidth="1"/>
    <col min="7118" max="7118" width="24.7109375" customWidth="1"/>
    <col min="7119" max="7119" width="12" customWidth="1"/>
    <col min="7120" max="7120" width="11.42578125" customWidth="1"/>
    <col min="7122" max="7122" width="8.7109375" customWidth="1"/>
    <col min="7123" max="7123" width="10.5703125" customWidth="1"/>
    <col min="7124" max="7124" width="16.7109375" customWidth="1"/>
    <col min="7374" max="7374" width="24.7109375" customWidth="1"/>
    <col min="7375" max="7375" width="12" customWidth="1"/>
    <col min="7376" max="7376" width="11.42578125" customWidth="1"/>
    <col min="7378" max="7378" width="8.7109375" customWidth="1"/>
    <col min="7379" max="7379" width="10.5703125" customWidth="1"/>
    <col min="7380" max="7380" width="16.7109375" customWidth="1"/>
    <col min="7630" max="7630" width="24.7109375" customWidth="1"/>
    <col min="7631" max="7631" width="12" customWidth="1"/>
    <col min="7632" max="7632" width="11.42578125" customWidth="1"/>
    <col min="7634" max="7634" width="8.7109375" customWidth="1"/>
    <col min="7635" max="7635" width="10.5703125" customWidth="1"/>
    <col min="7636" max="7636" width="16.7109375" customWidth="1"/>
    <col min="7886" max="7886" width="24.7109375" customWidth="1"/>
    <col min="7887" max="7887" width="12" customWidth="1"/>
    <col min="7888" max="7888" width="11.42578125" customWidth="1"/>
    <col min="7890" max="7890" width="8.7109375" customWidth="1"/>
    <col min="7891" max="7891" width="10.5703125" customWidth="1"/>
    <col min="7892" max="7892" width="16.7109375" customWidth="1"/>
    <col min="8142" max="8142" width="24.7109375" customWidth="1"/>
    <col min="8143" max="8143" width="12" customWidth="1"/>
    <col min="8144" max="8144" width="11.42578125" customWidth="1"/>
    <col min="8146" max="8146" width="8.7109375" customWidth="1"/>
    <col min="8147" max="8147" width="10.5703125" customWidth="1"/>
    <col min="8148" max="8148" width="16.7109375" customWidth="1"/>
    <col min="8398" max="8398" width="24.7109375" customWidth="1"/>
    <col min="8399" max="8399" width="12" customWidth="1"/>
    <col min="8400" max="8400" width="11.42578125" customWidth="1"/>
    <col min="8402" max="8402" width="8.7109375" customWidth="1"/>
    <col min="8403" max="8403" width="10.5703125" customWidth="1"/>
    <col min="8404" max="8404" width="16.7109375" customWidth="1"/>
    <col min="8654" max="8654" width="24.7109375" customWidth="1"/>
    <col min="8655" max="8655" width="12" customWidth="1"/>
    <col min="8656" max="8656" width="11.42578125" customWidth="1"/>
    <col min="8658" max="8658" width="8.7109375" customWidth="1"/>
    <col min="8659" max="8659" width="10.5703125" customWidth="1"/>
    <col min="8660" max="8660" width="16.7109375" customWidth="1"/>
    <col min="8910" max="8910" width="24.7109375" customWidth="1"/>
    <col min="8911" max="8911" width="12" customWidth="1"/>
    <col min="8912" max="8912" width="11.42578125" customWidth="1"/>
    <col min="8914" max="8914" width="8.7109375" customWidth="1"/>
    <col min="8915" max="8915" width="10.5703125" customWidth="1"/>
    <col min="8916" max="8916" width="16.7109375" customWidth="1"/>
    <col min="9166" max="9166" width="24.7109375" customWidth="1"/>
    <col min="9167" max="9167" width="12" customWidth="1"/>
    <col min="9168" max="9168" width="11.42578125" customWidth="1"/>
    <col min="9170" max="9170" width="8.7109375" customWidth="1"/>
    <col min="9171" max="9171" width="10.5703125" customWidth="1"/>
    <col min="9172" max="9172" width="16.7109375" customWidth="1"/>
    <col min="9422" max="9422" width="24.7109375" customWidth="1"/>
    <col min="9423" max="9423" width="12" customWidth="1"/>
    <col min="9424" max="9424" width="11.42578125" customWidth="1"/>
    <col min="9426" max="9426" width="8.7109375" customWidth="1"/>
    <col min="9427" max="9427" width="10.5703125" customWidth="1"/>
    <col min="9428" max="9428" width="16.7109375" customWidth="1"/>
    <col min="9678" max="9678" width="24.7109375" customWidth="1"/>
    <col min="9679" max="9679" width="12" customWidth="1"/>
    <col min="9680" max="9680" width="11.42578125" customWidth="1"/>
    <col min="9682" max="9682" width="8.7109375" customWidth="1"/>
    <col min="9683" max="9683" width="10.5703125" customWidth="1"/>
    <col min="9684" max="9684" width="16.7109375" customWidth="1"/>
    <col min="9934" max="9934" width="24.7109375" customWidth="1"/>
    <col min="9935" max="9935" width="12" customWidth="1"/>
    <col min="9936" max="9936" width="11.42578125" customWidth="1"/>
    <col min="9938" max="9938" width="8.7109375" customWidth="1"/>
    <col min="9939" max="9939" width="10.5703125" customWidth="1"/>
    <col min="9940" max="9940" width="16.7109375" customWidth="1"/>
    <col min="10190" max="10190" width="24.7109375" customWidth="1"/>
    <col min="10191" max="10191" width="12" customWidth="1"/>
    <col min="10192" max="10192" width="11.42578125" customWidth="1"/>
    <col min="10194" max="10194" width="8.7109375" customWidth="1"/>
    <col min="10195" max="10195" width="10.5703125" customWidth="1"/>
    <col min="10196" max="10196" width="16.7109375" customWidth="1"/>
    <col min="10446" max="10446" width="24.7109375" customWidth="1"/>
    <col min="10447" max="10447" width="12" customWidth="1"/>
    <col min="10448" max="10448" width="11.42578125" customWidth="1"/>
    <col min="10450" max="10450" width="8.7109375" customWidth="1"/>
    <col min="10451" max="10451" width="10.5703125" customWidth="1"/>
    <col min="10452" max="10452" width="16.7109375" customWidth="1"/>
    <col min="10702" max="10702" width="24.7109375" customWidth="1"/>
    <col min="10703" max="10703" width="12" customWidth="1"/>
    <col min="10704" max="10704" width="11.42578125" customWidth="1"/>
    <col min="10706" max="10706" width="8.7109375" customWidth="1"/>
    <col min="10707" max="10707" width="10.5703125" customWidth="1"/>
    <col min="10708" max="10708" width="16.7109375" customWidth="1"/>
    <col min="10958" max="10958" width="24.7109375" customWidth="1"/>
    <col min="10959" max="10959" width="12" customWidth="1"/>
    <col min="10960" max="10960" width="11.42578125" customWidth="1"/>
    <col min="10962" max="10962" width="8.7109375" customWidth="1"/>
    <col min="10963" max="10963" width="10.5703125" customWidth="1"/>
    <col min="10964" max="10964" width="16.7109375" customWidth="1"/>
    <col min="11214" max="11214" width="24.7109375" customWidth="1"/>
    <col min="11215" max="11215" width="12" customWidth="1"/>
    <col min="11216" max="11216" width="11.42578125" customWidth="1"/>
    <col min="11218" max="11218" width="8.7109375" customWidth="1"/>
    <col min="11219" max="11219" width="10.5703125" customWidth="1"/>
    <col min="11220" max="11220" width="16.7109375" customWidth="1"/>
    <col min="11470" max="11470" width="24.7109375" customWidth="1"/>
    <col min="11471" max="11471" width="12" customWidth="1"/>
    <col min="11472" max="11472" width="11.42578125" customWidth="1"/>
    <col min="11474" max="11474" width="8.7109375" customWidth="1"/>
    <col min="11475" max="11475" width="10.5703125" customWidth="1"/>
    <col min="11476" max="11476" width="16.7109375" customWidth="1"/>
    <col min="11726" max="11726" width="24.7109375" customWidth="1"/>
    <col min="11727" max="11727" width="12" customWidth="1"/>
    <col min="11728" max="11728" width="11.42578125" customWidth="1"/>
    <col min="11730" max="11730" width="8.7109375" customWidth="1"/>
    <col min="11731" max="11731" width="10.5703125" customWidth="1"/>
    <col min="11732" max="11732" width="16.7109375" customWidth="1"/>
    <col min="11982" max="11982" width="24.7109375" customWidth="1"/>
    <col min="11983" max="11983" width="12" customWidth="1"/>
    <col min="11984" max="11984" width="11.42578125" customWidth="1"/>
    <col min="11986" max="11986" width="8.7109375" customWidth="1"/>
    <col min="11987" max="11987" width="10.5703125" customWidth="1"/>
    <col min="11988" max="11988" width="16.7109375" customWidth="1"/>
    <col min="12238" max="12238" width="24.7109375" customWidth="1"/>
    <col min="12239" max="12239" width="12" customWidth="1"/>
    <col min="12240" max="12240" width="11.42578125" customWidth="1"/>
    <col min="12242" max="12242" width="8.7109375" customWidth="1"/>
    <col min="12243" max="12243" width="10.5703125" customWidth="1"/>
    <col min="12244" max="12244" width="16.7109375" customWidth="1"/>
    <col min="12494" max="12494" width="24.7109375" customWidth="1"/>
    <col min="12495" max="12495" width="12" customWidth="1"/>
    <col min="12496" max="12496" width="11.42578125" customWidth="1"/>
    <col min="12498" max="12498" width="8.7109375" customWidth="1"/>
    <col min="12499" max="12499" width="10.5703125" customWidth="1"/>
    <col min="12500" max="12500" width="16.7109375" customWidth="1"/>
    <col min="12750" max="12750" width="24.7109375" customWidth="1"/>
    <col min="12751" max="12751" width="12" customWidth="1"/>
    <col min="12752" max="12752" width="11.42578125" customWidth="1"/>
    <col min="12754" max="12754" width="8.7109375" customWidth="1"/>
    <col min="12755" max="12755" width="10.5703125" customWidth="1"/>
    <col min="12756" max="12756" width="16.7109375" customWidth="1"/>
    <col min="13006" max="13006" width="24.7109375" customWidth="1"/>
    <col min="13007" max="13007" width="12" customWidth="1"/>
    <col min="13008" max="13008" width="11.42578125" customWidth="1"/>
    <col min="13010" max="13010" width="8.7109375" customWidth="1"/>
    <col min="13011" max="13011" width="10.5703125" customWidth="1"/>
    <col min="13012" max="13012" width="16.7109375" customWidth="1"/>
    <col min="13262" max="13262" width="24.7109375" customWidth="1"/>
    <col min="13263" max="13263" width="12" customWidth="1"/>
    <col min="13264" max="13264" width="11.42578125" customWidth="1"/>
    <col min="13266" max="13266" width="8.7109375" customWidth="1"/>
    <col min="13267" max="13267" width="10.5703125" customWidth="1"/>
    <col min="13268" max="13268" width="16.7109375" customWidth="1"/>
    <col min="13518" max="13518" width="24.7109375" customWidth="1"/>
    <col min="13519" max="13519" width="12" customWidth="1"/>
    <col min="13520" max="13520" width="11.42578125" customWidth="1"/>
    <col min="13522" max="13522" width="8.7109375" customWidth="1"/>
    <col min="13523" max="13523" width="10.5703125" customWidth="1"/>
    <col min="13524" max="13524" width="16.7109375" customWidth="1"/>
    <col min="13774" max="13774" width="24.7109375" customWidth="1"/>
    <col min="13775" max="13775" width="12" customWidth="1"/>
    <col min="13776" max="13776" width="11.42578125" customWidth="1"/>
    <col min="13778" max="13778" width="8.7109375" customWidth="1"/>
    <col min="13779" max="13779" width="10.5703125" customWidth="1"/>
    <col min="13780" max="13780" width="16.7109375" customWidth="1"/>
    <col min="14030" max="14030" width="24.7109375" customWidth="1"/>
    <col min="14031" max="14031" width="12" customWidth="1"/>
    <col min="14032" max="14032" width="11.42578125" customWidth="1"/>
    <col min="14034" max="14034" width="8.7109375" customWidth="1"/>
    <col min="14035" max="14035" width="10.5703125" customWidth="1"/>
    <col min="14036" max="14036" width="16.7109375" customWidth="1"/>
    <col min="14286" max="14286" width="24.7109375" customWidth="1"/>
    <col min="14287" max="14287" width="12" customWidth="1"/>
    <col min="14288" max="14288" width="11.42578125" customWidth="1"/>
    <col min="14290" max="14290" width="8.7109375" customWidth="1"/>
    <col min="14291" max="14291" width="10.5703125" customWidth="1"/>
    <col min="14292" max="14292" width="16.7109375" customWidth="1"/>
    <col min="14542" max="14542" width="24.7109375" customWidth="1"/>
    <col min="14543" max="14543" width="12" customWidth="1"/>
    <col min="14544" max="14544" width="11.42578125" customWidth="1"/>
    <col min="14546" max="14546" width="8.7109375" customWidth="1"/>
    <col min="14547" max="14547" width="10.5703125" customWidth="1"/>
    <col min="14548" max="14548" width="16.7109375" customWidth="1"/>
    <col min="14798" max="14798" width="24.7109375" customWidth="1"/>
    <col min="14799" max="14799" width="12" customWidth="1"/>
    <col min="14800" max="14800" width="11.42578125" customWidth="1"/>
    <col min="14802" max="14802" width="8.7109375" customWidth="1"/>
    <col min="14803" max="14803" width="10.5703125" customWidth="1"/>
    <col min="14804" max="14804" width="16.7109375" customWidth="1"/>
    <col min="15054" max="15054" width="24.7109375" customWidth="1"/>
    <col min="15055" max="15055" width="12" customWidth="1"/>
    <col min="15056" max="15056" width="11.42578125" customWidth="1"/>
    <col min="15058" max="15058" width="8.7109375" customWidth="1"/>
    <col min="15059" max="15059" width="10.5703125" customWidth="1"/>
    <col min="15060" max="15060" width="16.7109375" customWidth="1"/>
    <col min="15310" max="15310" width="24.7109375" customWidth="1"/>
    <col min="15311" max="15311" width="12" customWidth="1"/>
    <col min="15312" max="15312" width="11.42578125" customWidth="1"/>
    <col min="15314" max="15314" width="8.7109375" customWidth="1"/>
    <col min="15315" max="15315" width="10.5703125" customWidth="1"/>
    <col min="15316" max="15316" width="16.7109375" customWidth="1"/>
    <col min="15566" max="15566" width="24.7109375" customWidth="1"/>
    <col min="15567" max="15567" width="12" customWidth="1"/>
    <col min="15568" max="15568" width="11.42578125" customWidth="1"/>
    <col min="15570" max="15570" width="8.7109375" customWidth="1"/>
    <col min="15571" max="15571" width="10.5703125" customWidth="1"/>
    <col min="15572" max="15572" width="16.7109375" customWidth="1"/>
    <col min="15822" max="15822" width="24.7109375" customWidth="1"/>
    <col min="15823" max="15823" width="12" customWidth="1"/>
    <col min="15824" max="15824" width="11.42578125" customWidth="1"/>
    <col min="15826" max="15826" width="8.7109375" customWidth="1"/>
    <col min="15827" max="15827" width="10.5703125" customWidth="1"/>
    <col min="15828" max="15828" width="16.7109375" customWidth="1"/>
    <col min="16078" max="16078" width="24.7109375" customWidth="1"/>
    <col min="16079" max="16079" width="12" customWidth="1"/>
    <col min="16080" max="16080" width="11.42578125" customWidth="1"/>
    <col min="16082" max="16082" width="8.7109375" customWidth="1"/>
    <col min="16083" max="16083" width="10.5703125" customWidth="1"/>
    <col min="16084" max="16084" width="16.7109375" customWidth="1"/>
  </cols>
  <sheetData>
    <row r="1" spans="1:7" ht="15.75" thickBot="1" x14ac:dyDescent="0.3">
      <c r="A1" s="218" t="s">
        <v>141</v>
      </c>
      <c r="B1" s="218"/>
      <c r="C1" s="218"/>
      <c r="D1" s="218"/>
      <c r="E1" s="218"/>
      <c r="F1" s="218"/>
      <c r="G1" s="218"/>
    </row>
    <row r="2" spans="1:7" ht="33.75" x14ac:dyDescent="0.25">
      <c r="A2" s="99" t="s">
        <v>62</v>
      </c>
      <c r="B2" s="100" t="s">
        <v>63</v>
      </c>
      <c r="C2" s="101" t="s">
        <v>64</v>
      </c>
      <c r="D2" s="100" t="s">
        <v>65</v>
      </c>
      <c r="E2" s="102" t="s">
        <v>66</v>
      </c>
      <c r="F2" s="100" t="s">
        <v>67</v>
      </c>
      <c r="G2" s="154" t="s">
        <v>68</v>
      </c>
    </row>
    <row r="3" spans="1:7" x14ac:dyDescent="0.25">
      <c r="A3" s="103" t="s">
        <v>69</v>
      </c>
      <c r="B3" s="104">
        <v>269</v>
      </c>
      <c r="C3" s="104">
        <v>6</v>
      </c>
      <c r="D3" s="104">
        <v>23</v>
      </c>
      <c r="E3" s="105">
        <v>8</v>
      </c>
      <c r="F3" s="104">
        <v>43</v>
      </c>
      <c r="G3" s="106">
        <f>(D3*100)/B3</f>
        <v>8.5501858736059475</v>
      </c>
    </row>
    <row r="4" spans="1:7" x14ac:dyDescent="0.25">
      <c r="A4" s="103" t="s">
        <v>70</v>
      </c>
      <c r="B4" s="104">
        <v>214</v>
      </c>
      <c r="C4" s="104">
        <v>1</v>
      </c>
      <c r="D4" s="104">
        <v>41</v>
      </c>
      <c r="E4" s="105">
        <v>6</v>
      </c>
      <c r="F4" s="104">
        <v>30</v>
      </c>
      <c r="G4" s="106">
        <f t="shared" ref="G4:G55" si="0">(D4*100)/B4</f>
        <v>19.158878504672899</v>
      </c>
    </row>
    <row r="5" spans="1:7" x14ac:dyDescent="0.25">
      <c r="A5" s="103" t="s">
        <v>71</v>
      </c>
      <c r="B5" s="104">
        <v>339</v>
      </c>
      <c r="C5" s="104">
        <v>15</v>
      </c>
      <c r="D5" s="104">
        <v>51</v>
      </c>
      <c r="E5" s="105">
        <v>11</v>
      </c>
      <c r="F5" s="104">
        <v>74</v>
      </c>
      <c r="G5" s="106">
        <f t="shared" si="0"/>
        <v>15.044247787610619</v>
      </c>
    </row>
    <row r="6" spans="1:7" x14ac:dyDescent="0.25">
      <c r="A6" s="103" t="s">
        <v>72</v>
      </c>
      <c r="B6" s="104">
        <v>174</v>
      </c>
      <c r="C6" s="104">
        <v>11</v>
      </c>
      <c r="D6" s="104">
        <v>30</v>
      </c>
      <c r="E6" s="105">
        <v>10</v>
      </c>
      <c r="F6" s="104">
        <v>10</v>
      </c>
      <c r="G6" s="106">
        <f t="shared" si="0"/>
        <v>17.241379310344829</v>
      </c>
    </row>
    <row r="7" spans="1:7" x14ac:dyDescent="0.25">
      <c r="A7" s="103" t="s">
        <v>73</v>
      </c>
      <c r="B7" s="104">
        <v>921</v>
      </c>
      <c r="C7" s="104">
        <v>26</v>
      </c>
      <c r="D7" s="104">
        <v>143</v>
      </c>
      <c r="E7" s="105">
        <v>37</v>
      </c>
      <c r="F7" s="104">
        <v>121</v>
      </c>
      <c r="G7" s="106">
        <f t="shared" si="0"/>
        <v>15.526601520086862</v>
      </c>
    </row>
    <row r="8" spans="1:7" x14ac:dyDescent="0.25">
      <c r="A8" s="103" t="s">
        <v>74</v>
      </c>
      <c r="B8" s="104">
        <v>558</v>
      </c>
      <c r="C8" s="104">
        <v>10</v>
      </c>
      <c r="D8" s="104">
        <v>121</v>
      </c>
      <c r="E8" s="105">
        <v>26</v>
      </c>
      <c r="F8" s="104">
        <v>82</v>
      </c>
      <c r="G8" s="106">
        <f t="shared" si="0"/>
        <v>21.684587813620073</v>
      </c>
    </row>
    <row r="9" spans="1:7" x14ac:dyDescent="0.25">
      <c r="A9" s="103" t="s">
        <v>75</v>
      </c>
      <c r="B9" s="104">
        <v>304</v>
      </c>
      <c r="C9" s="104">
        <v>4</v>
      </c>
      <c r="D9" s="104">
        <v>40</v>
      </c>
      <c r="E9" s="105">
        <v>5</v>
      </c>
      <c r="F9" s="104">
        <v>44</v>
      </c>
      <c r="G9" s="106">
        <f t="shared" si="0"/>
        <v>13.157894736842104</v>
      </c>
    </row>
    <row r="10" spans="1:7" x14ac:dyDescent="0.25">
      <c r="A10" s="103" t="s">
        <v>76</v>
      </c>
      <c r="B10" s="104">
        <v>392</v>
      </c>
      <c r="C10" s="104">
        <v>8</v>
      </c>
      <c r="D10" s="104">
        <v>54</v>
      </c>
      <c r="E10" s="105">
        <v>7</v>
      </c>
      <c r="F10" s="104">
        <v>52</v>
      </c>
      <c r="G10" s="106">
        <f t="shared" si="0"/>
        <v>13.775510204081632</v>
      </c>
    </row>
    <row r="11" spans="1:7" x14ac:dyDescent="0.25">
      <c r="A11" s="103" t="s">
        <v>77</v>
      </c>
      <c r="B11" s="104">
        <v>136</v>
      </c>
      <c r="C11" s="104">
        <v>6</v>
      </c>
      <c r="D11" s="104">
        <v>17</v>
      </c>
      <c r="E11" s="105">
        <v>3</v>
      </c>
      <c r="F11" s="104">
        <v>26</v>
      </c>
      <c r="G11" s="106">
        <f t="shared" si="0"/>
        <v>12.5</v>
      </c>
    </row>
    <row r="12" spans="1:7" x14ac:dyDescent="0.25">
      <c r="A12" s="103" t="s">
        <v>78</v>
      </c>
      <c r="B12" s="104">
        <v>154</v>
      </c>
      <c r="C12" s="104">
        <v>4</v>
      </c>
      <c r="D12" s="104">
        <v>23</v>
      </c>
      <c r="E12" s="105">
        <v>5</v>
      </c>
      <c r="F12" s="104">
        <v>28</v>
      </c>
      <c r="G12" s="106">
        <f t="shared" si="0"/>
        <v>14.935064935064934</v>
      </c>
    </row>
    <row r="13" spans="1:7" x14ac:dyDescent="0.25">
      <c r="A13" s="103" t="s">
        <v>79</v>
      </c>
      <c r="B13" s="104">
        <v>213</v>
      </c>
      <c r="C13" s="104">
        <v>7</v>
      </c>
      <c r="D13" s="104">
        <v>47</v>
      </c>
      <c r="E13" s="105">
        <v>12</v>
      </c>
      <c r="F13" s="104">
        <v>49</v>
      </c>
      <c r="G13" s="106">
        <f t="shared" si="0"/>
        <v>22.065727699530516</v>
      </c>
    </row>
    <row r="14" spans="1:7" x14ac:dyDescent="0.25">
      <c r="A14" s="103" t="s">
        <v>80</v>
      </c>
      <c r="B14" s="104">
        <v>409</v>
      </c>
      <c r="C14" s="104">
        <v>11</v>
      </c>
      <c r="D14" s="104">
        <v>68</v>
      </c>
      <c r="E14" s="105">
        <v>5</v>
      </c>
      <c r="F14" s="104">
        <v>47</v>
      </c>
      <c r="G14" s="106">
        <f t="shared" si="0"/>
        <v>16.625916870415647</v>
      </c>
    </row>
    <row r="15" spans="1:7" x14ac:dyDescent="0.25">
      <c r="A15" s="103" t="s">
        <v>81</v>
      </c>
      <c r="B15" s="104">
        <v>161</v>
      </c>
      <c r="C15" s="104">
        <v>4</v>
      </c>
      <c r="D15" s="104">
        <v>21</v>
      </c>
      <c r="E15" s="105">
        <v>2</v>
      </c>
      <c r="F15" s="104">
        <v>22</v>
      </c>
      <c r="G15" s="106">
        <f t="shared" si="0"/>
        <v>13.043478260869565</v>
      </c>
    </row>
    <row r="16" spans="1:7" x14ac:dyDescent="0.25">
      <c r="A16" s="103" t="s">
        <v>82</v>
      </c>
      <c r="B16" s="104">
        <v>183</v>
      </c>
      <c r="C16" s="104">
        <v>10</v>
      </c>
      <c r="D16" s="104">
        <v>35</v>
      </c>
      <c r="E16" s="105">
        <v>7</v>
      </c>
      <c r="F16" s="104">
        <v>38</v>
      </c>
      <c r="G16" s="106">
        <f t="shared" si="0"/>
        <v>19.125683060109289</v>
      </c>
    </row>
    <row r="17" spans="1:7" x14ac:dyDescent="0.25">
      <c r="A17" s="103" t="s">
        <v>83</v>
      </c>
      <c r="B17" s="104">
        <v>321</v>
      </c>
      <c r="C17" s="104">
        <v>10</v>
      </c>
      <c r="D17" s="104">
        <v>49</v>
      </c>
      <c r="E17" s="105">
        <v>9</v>
      </c>
      <c r="F17" s="104">
        <v>73</v>
      </c>
      <c r="G17" s="106">
        <f t="shared" si="0"/>
        <v>15.264797507788161</v>
      </c>
    </row>
    <row r="18" spans="1:7" x14ac:dyDescent="0.25">
      <c r="A18" s="103" t="s">
        <v>84</v>
      </c>
      <c r="B18" s="104">
        <v>151</v>
      </c>
      <c r="C18" s="104">
        <v>2</v>
      </c>
      <c r="D18" s="104">
        <v>18</v>
      </c>
      <c r="E18" s="105">
        <v>2</v>
      </c>
      <c r="F18" s="104">
        <v>47</v>
      </c>
      <c r="G18" s="106">
        <f t="shared" si="0"/>
        <v>11.920529801324504</v>
      </c>
    </row>
    <row r="19" spans="1:7" x14ac:dyDescent="0.25">
      <c r="A19" s="103" t="s">
        <v>85</v>
      </c>
      <c r="B19" s="104">
        <v>175</v>
      </c>
      <c r="C19" s="104">
        <v>17</v>
      </c>
      <c r="D19" s="104">
        <v>29</v>
      </c>
      <c r="E19" s="105">
        <v>3</v>
      </c>
      <c r="F19" s="104">
        <v>51</v>
      </c>
      <c r="G19" s="106">
        <f t="shared" si="0"/>
        <v>16.571428571428573</v>
      </c>
    </row>
    <row r="20" spans="1:7" x14ac:dyDescent="0.25">
      <c r="A20" s="103" t="s">
        <v>86</v>
      </c>
      <c r="B20" s="104">
        <v>75</v>
      </c>
      <c r="C20" s="153"/>
      <c r="D20" s="104">
        <v>14</v>
      </c>
      <c r="E20" s="105">
        <v>1</v>
      </c>
      <c r="F20" s="153"/>
      <c r="G20" s="106">
        <f t="shared" si="0"/>
        <v>18.666666666666668</v>
      </c>
    </row>
    <row r="21" spans="1:7" x14ac:dyDescent="0.25">
      <c r="A21" s="103" t="s">
        <v>87</v>
      </c>
      <c r="B21" s="104">
        <v>357</v>
      </c>
      <c r="C21" s="104">
        <v>15</v>
      </c>
      <c r="D21" s="104">
        <v>59</v>
      </c>
      <c r="E21" s="105">
        <v>13</v>
      </c>
      <c r="F21" s="104">
        <v>61</v>
      </c>
      <c r="G21" s="106">
        <f t="shared" si="0"/>
        <v>16.526610644257705</v>
      </c>
    </row>
    <row r="22" spans="1:7" x14ac:dyDescent="0.25">
      <c r="A22" s="103" t="s">
        <v>88</v>
      </c>
      <c r="B22" s="104">
        <v>118</v>
      </c>
      <c r="C22" s="104">
        <v>14</v>
      </c>
      <c r="D22" s="104">
        <v>19</v>
      </c>
      <c r="E22" s="105">
        <v>6</v>
      </c>
      <c r="F22" s="104">
        <v>62</v>
      </c>
      <c r="G22" s="106">
        <f t="shared" si="0"/>
        <v>16.101694915254239</v>
      </c>
    </row>
    <row r="23" spans="1:7" x14ac:dyDescent="0.25">
      <c r="A23" s="103" t="s">
        <v>89</v>
      </c>
      <c r="B23" s="104">
        <v>215</v>
      </c>
      <c r="C23" s="104">
        <v>10</v>
      </c>
      <c r="D23" s="104">
        <v>38</v>
      </c>
      <c r="E23" s="105">
        <v>9</v>
      </c>
      <c r="F23" s="104">
        <v>36</v>
      </c>
      <c r="G23" s="106">
        <f t="shared" si="0"/>
        <v>17.674418604651162</v>
      </c>
    </row>
    <row r="24" spans="1:7" x14ac:dyDescent="0.25">
      <c r="A24" s="103" t="s">
        <v>90</v>
      </c>
      <c r="B24" s="104">
        <v>18</v>
      </c>
      <c r="C24" s="153"/>
      <c r="D24" s="153"/>
      <c r="E24" s="105"/>
      <c r="F24" s="153"/>
      <c r="G24" s="106">
        <f t="shared" si="0"/>
        <v>0</v>
      </c>
    </row>
    <row r="25" spans="1:7" x14ac:dyDescent="0.25">
      <c r="A25" s="103" t="s">
        <v>91</v>
      </c>
      <c r="B25" s="104">
        <v>537</v>
      </c>
      <c r="C25" s="104">
        <v>7</v>
      </c>
      <c r="D25" s="104">
        <v>92</v>
      </c>
      <c r="E25" s="105">
        <v>19</v>
      </c>
      <c r="F25" s="104">
        <v>80</v>
      </c>
      <c r="G25" s="106">
        <f t="shared" si="0"/>
        <v>17.13221601489758</v>
      </c>
    </row>
    <row r="26" spans="1:7" x14ac:dyDescent="0.25">
      <c r="A26" s="103" t="s">
        <v>92</v>
      </c>
      <c r="B26" s="104">
        <v>599</v>
      </c>
      <c r="C26" s="104">
        <v>9</v>
      </c>
      <c r="D26" s="104">
        <v>89</v>
      </c>
      <c r="E26" s="105">
        <v>19</v>
      </c>
      <c r="F26" s="104">
        <v>67</v>
      </c>
      <c r="G26" s="106">
        <f t="shared" si="0"/>
        <v>14.858096828046744</v>
      </c>
    </row>
    <row r="27" spans="1:7" x14ac:dyDescent="0.25">
      <c r="A27" s="103" t="s">
        <v>93</v>
      </c>
      <c r="B27" s="104">
        <v>165</v>
      </c>
      <c r="C27" s="104">
        <v>3</v>
      </c>
      <c r="D27" s="104">
        <v>31</v>
      </c>
      <c r="E27" s="105">
        <v>7</v>
      </c>
      <c r="F27" s="104">
        <v>41</v>
      </c>
      <c r="G27" s="106">
        <f t="shared" si="0"/>
        <v>18.787878787878789</v>
      </c>
    </row>
    <row r="28" spans="1:7" x14ac:dyDescent="0.25">
      <c r="A28" s="103" t="s">
        <v>94</v>
      </c>
      <c r="B28" s="104">
        <v>500</v>
      </c>
      <c r="C28" s="104">
        <v>64</v>
      </c>
      <c r="D28" s="104">
        <v>82</v>
      </c>
      <c r="E28" s="105">
        <v>24</v>
      </c>
      <c r="F28" s="104">
        <v>164</v>
      </c>
      <c r="G28" s="106">
        <f t="shared" si="0"/>
        <v>16.399999999999999</v>
      </c>
    </row>
    <row r="29" spans="1:7" x14ac:dyDescent="0.25">
      <c r="A29" s="103" t="s">
        <v>95</v>
      </c>
      <c r="B29" s="104">
        <v>216</v>
      </c>
      <c r="C29" s="104">
        <v>1</v>
      </c>
      <c r="D29" s="104">
        <v>27</v>
      </c>
      <c r="E29" s="105">
        <v>7</v>
      </c>
      <c r="F29" s="104">
        <v>25</v>
      </c>
      <c r="G29" s="106">
        <f t="shared" si="0"/>
        <v>12.5</v>
      </c>
    </row>
    <row r="30" spans="1:7" x14ac:dyDescent="0.25">
      <c r="A30" s="103" t="s">
        <v>96</v>
      </c>
      <c r="B30" s="104">
        <v>117</v>
      </c>
      <c r="C30" s="104">
        <v>9</v>
      </c>
      <c r="D30" s="104">
        <v>28</v>
      </c>
      <c r="E30" s="105">
        <v>3</v>
      </c>
      <c r="F30" s="104">
        <v>39</v>
      </c>
      <c r="G30" s="106">
        <f t="shared" si="0"/>
        <v>23.931623931623932</v>
      </c>
    </row>
    <row r="31" spans="1:7" x14ac:dyDescent="0.25">
      <c r="A31" s="103" t="s">
        <v>97</v>
      </c>
      <c r="B31" s="104">
        <v>97</v>
      </c>
      <c r="C31" s="104">
        <v>7</v>
      </c>
      <c r="D31" s="104">
        <v>23</v>
      </c>
      <c r="E31" s="105">
        <v>2</v>
      </c>
      <c r="F31" s="104">
        <v>26</v>
      </c>
      <c r="G31" s="106">
        <f t="shared" si="0"/>
        <v>23.711340206185568</v>
      </c>
    </row>
    <row r="32" spans="1:7" x14ac:dyDescent="0.25">
      <c r="A32" s="103" t="s">
        <v>98</v>
      </c>
      <c r="B32" s="104">
        <v>190</v>
      </c>
      <c r="C32" s="104">
        <v>11</v>
      </c>
      <c r="D32" s="104">
        <v>32</v>
      </c>
      <c r="E32" s="105">
        <v>8</v>
      </c>
      <c r="F32" s="104">
        <v>39</v>
      </c>
      <c r="G32" s="106">
        <f t="shared" si="0"/>
        <v>16.842105263157894</v>
      </c>
    </row>
    <row r="33" spans="1:7" x14ac:dyDescent="0.25">
      <c r="A33" s="103" t="s">
        <v>99</v>
      </c>
      <c r="B33" s="104">
        <v>469</v>
      </c>
      <c r="C33" s="104">
        <v>10</v>
      </c>
      <c r="D33" s="104">
        <v>74</v>
      </c>
      <c r="E33" s="105">
        <v>16</v>
      </c>
      <c r="F33" s="104">
        <v>89</v>
      </c>
      <c r="G33" s="106">
        <f t="shared" si="0"/>
        <v>15.778251599147122</v>
      </c>
    </row>
    <row r="34" spans="1:7" x14ac:dyDescent="0.25">
      <c r="A34" s="103" t="s">
        <v>100</v>
      </c>
      <c r="B34" s="104">
        <v>107</v>
      </c>
      <c r="C34" s="104">
        <v>5</v>
      </c>
      <c r="D34" s="104">
        <v>12</v>
      </c>
      <c r="E34" s="105">
        <v>3</v>
      </c>
      <c r="F34" s="104">
        <v>47</v>
      </c>
      <c r="G34" s="106">
        <f t="shared" si="0"/>
        <v>11.214953271028037</v>
      </c>
    </row>
    <row r="35" spans="1:7" x14ac:dyDescent="0.25">
      <c r="A35" s="103" t="s">
        <v>101</v>
      </c>
      <c r="B35" s="104">
        <v>100</v>
      </c>
      <c r="C35" s="104">
        <v>9</v>
      </c>
      <c r="D35" s="104">
        <v>20</v>
      </c>
      <c r="E35" s="105">
        <v>2</v>
      </c>
      <c r="F35" s="104">
        <v>24</v>
      </c>
      <c r="G35" s="106">
        <f t="shared" si="0"/>
        <v>20</v>
      </c>
    </row>
    <row r="36" spans="1:7" x14ac:dyDescent="0.25">
      <c r="A36" s="103" t="s">
        <v>102</v>
      </c>
      <c r="B36" s="104">
        <v>541</v>
      </c>
      <c r="C36" s="104">
        <v>22</v>
      </c>
      <c r="D36" s="104">
        <v>85</v>
      </c>
      <c r="E36" s="105">
        <v>11</v>
      </c>
      <c r="F36" s="104">
        <v>107</v>
      </c>
      <c r="G36" s="106">
        <f t="shared" si="0"/>
        <v>15.711645101663587</v>
      </c>
    </row>
    <row r="37" spans="1:7" x14ac:dyDescent="0.25">
      <c r="A37" s="103" t="s">
        <v>103</v>
      </c>
      <c r="B37" s="104">
        <v>245</v>
      </c>
      <c r="C37" s="104">
        <v>15</v>
      </c>
      <c r="D37" s="104">
        <v>42</v>
      </c>
      <c r="E37" s="105">
        <v>7</v>
      </c>
      <c r="F37" s="104">
        <v>50</v>
      </c>
      <c r="G37" s="106">
        <f t="shared" si="0"/>
        <v>17.142857142857142</v>
      </c>
    </row>
    <row r="38" spans="1:7" x14ac:dyDescent="0.25">
      <c r="A38" s="103" t="s">
        <v>104</v>
      </c>
      <c r="B38" s="104">
        <v>113</v>
      </c>
      <c r="C38" s="104">
        <v>2</v>
      </c>
      <c r="D38" s="104">
        <v>15</v>
      </c>
      <c r="E38" s="105">
        <v>4</v>
      </c>
      <c r="F38" s="104">
        <v>9</v>
      </c>
      <c r="G38" s="106">
        <f t="shared" si="0"/>
        <v>13.274336283185841</v>
      </c>
    </row>
    <row r="39" spans="1:7" x14ac:dyDescent="0.25">
      <c r="A39" s="103" t="s">
        <v>105</v>
      </c>
      <c r="B39" s="104">
        <v>315</v>
      </c>
      <c r="C39" s="104">
        <v>16</v>
      </c>
      <c r="D39" s="104">
        <v>69</v>
      </c>
      <c r="E39" s="105">
        <v>13</v>
      </c>
      <c r="F39" s="104">
        <v>74</v>
      </c>
      <c r="G39" s="106">
        <f t="shared" si="0"/>
        <v>21.904761904761905</v>
      </c>
    </row>
    <row r="40" spans="1:7" x14ac:dyDescent="0.25">
      <c r="A40" s="103" t="s">
        <v>106</v>
      </c>
      <c r="B40" s="104">
        <v>151</v>
      </c>
      <c r="C40" s="104">
        <v>11</v>
      </c>
      <c r="D40" s="104">
        <v>15</v>
      </c>
      <c r="E40" s="105">
        <v>3</v>
      </c>
      <c r="F40" s="104">
        <v>44</v>
      </c>
      <c r="G40" s="106">
        <f t="shared" si="0"/>
        <v>9.9337748344370862</v>
      </c>
    </row>
    <row r="41" spans="1:7" x14ac:dyDescent="0.25">
      <c r="A41" s="103" t="s">
        <v>107</v>
      </c>
      <c r="B41" s="104">
        <v>286</v>
      </c>
      <c r="C41" s="104">
        <v>10</v>
      </c>
      <c r="D41" s="104">
        <v>51</v>
      </c>
      <c r="E41" s="105">
        <v>23</v>
      </c>
      <c r="F41" s="104">
        <v>43</v>
      </c>
      <c r="G41" s="106">
        <f t="shared" si="0"/>
        <v>17.832167832167833</v>
      </c>
    </row>
    <row r="42" spans="1:7" x14ac:dyDescent="0.25">
      <c r="A42" s="103" t="s">
        <v>108</v>
      </c>
      <c r="B42" s="104">
        <v>1075</v>
      </c>
      <c r="C42" s="104">
        <v>20</v>
      </c>
      <c r="D42" s="104">
        <v>164</v>
      </c>
      <c r="E42" s="105">
        <v>23</v>
      </c>
      <c r="F42" s="104">
        <v>128</v>
      </c>
      <c r="G42" s="106">
        <f t="shared" si="0"/>
        <v>15.255813953488373</v>
      </c>
    </row>
    <row r="43" spans="1:7" x14ac:dyDescent="0.25">
      <c r="A43" s="103" t="s">
        <v>109</v>
      </c>
      <c r="B43" s="104">
        <v>306</v>
      </c>
      <c r="C43" s="104">
        <v>7</v>
      </c>
      <c r="D43" s="104">
        <v>48</v>
      </c>
      <c r="E43" s="105">
        <v>11</v>
      </c>
      <c r="F43" s="104">
        <v>47</v>
      </c>
      <c r="G43" s="106">
        <f t="shared" si="0"/>
        <v>15.686274509803921</v>
      </c>
    </row>
    <row r="44" spans="1:7" x14ac:dyDescent="0.25">
      <c r="A44" s="103" t="s">
        <v>110</v>
      </c>
      <c r="B44" s="104">
        <v>477</v>
      </c>
      <c r="C44" s="104">
        <v>14</v>
      </c>
      <c r="D44" s="104">
        <v>79</v>
      </c>
      <c r="E44" s="105">
        <v>17</v>
      </c>
      <c r="F44" s="104">
        <v>74</v>
      </c>
      <c r="G44" s="106">
        <f t="shared" si="0"/>
        <v>16.561844863731658</v>
      </c>
    </row>
    <row r="45" spans="1:7" x14ac:dyDescent="0.25">
      <c r="A45" s="103" t="s">
        <v>111</v>
      </c>
      <c r="B45" s="104">
        <v>225</v>
      </c>
      <c r="C45" s="104">
        <v>1</v>
      </c>
      <c r="D45" s="104">
        <v>30</v>
      </c>
      <c r="E45" s="105">
        <v>5</v>
      </c>
      <c r="F45" s="104">
        <v>38</v>
      </c>
      <c r="G45" s="106">
        <f t="shared" si="0"/>
        <v>13.333333333333334</v>
      </c>
    </row>
    <row r="46" spans="1:7" x14ac:dyDescent="0.25">
      <c r="A46" s="103" t="s">
        <v>112</v>
      </c>
      <c r="B46" s="104">
        <v>171</v>
      </c>
      <c r="C46" s="104">
        <v>2</v>
      </c>
      <c r="D46" s="104">
        <v>36</v>
      </c>
      <c r="E46" s="105">
        <v>2</v>
      </c>
      <c r="F46" s="104">
        <v>32</v>
      </c>
      <c r="G46" s="106">
        <f t="shared" si="0"/>
        <v>21.05263157894737</v>
      </c>
    </row>
    <row r="47" spans="1:7" x14ac:dyDescent="0.25">
      <c r="A47" s="103" t="s">
        <v>113</v>
      </c>
      <c r="B47" s="104">
        <v>556</v>
      </c>
      <c r="C47" s="104">
        <v>72</v>
      </c>
      <c r="D47" s="104">
        <v>81</v>
      </c>
      <c r="E47" s="105">
        <v>17</v>
      </c>
      <c r="F47" s="104">
        <v>265</v>
      </c>
      <c r="G47" s="106">
        <f t="shared" si="0"/>
        <v>14.568345323741006</v>
      </c>
    </row>
    <row r="48" spans="1:7" x14ac:dyDescent="0.25">
      <c r="A48" s="103" t="s">
        <v>114</v>
      </c>
      <c r="B48" s="104">
        <v>114</v>
      </c>
      <c r="C48" s="104">
        <v>7</v>
      </c>
      <c r="D48" s="104">
        <v>20</v>
      </c>
      <c r="E48" s="105">
        <v>5</v>
      </c>
      <c r="F48" s="104">
        <v>25</v>
      </c>
      <c r="G48" s="106">
        <f t="shared" si="0"/>
        <v>17.543859649122808</v>
      </c>
    </row>
    <row r="49" spans="1:7" x14ac:dyDescent="0.25">
      <c r="A49" s="103" t="s">
        <v>115</v>
      </c>
      <c r="B49" s="104">
        <v>177</v>
      </c>
      <c r="C49" s="104">
        <v>1</v>
      </c>
      <c r="D49" s="107">
        <v>25</v>
      </c>
      <c r="E49" s="105">
        <v>4</v>
      </c>
      <c r="F49" s="104">
        <v>22</v>
      </c>
      <c r="G49" s="106">
        <f t="shared" si="0"/>
        <v>14.124293785310735</v>
      </c>
    </row>
    <row r="50" spans="1:7" x14ac:dyDescent="0.25">
      <c r="A50" s="103" t="s">
        <v>116</v>
      </c>
      <c r="B50" s="104">
        <v>128</v>
      </c>
      <c r="C50" s="104">
        <v>3</v>
      </c>
      <c r="D50" s="104">
        <v>18</v>
      </c>
      <c r="E50" s="105">
        <v>2</v>
      </c>
      <c r="F50" s="104">
        <v>19</v>
      </c>
      <c r="G50" s="106">
        <f t="shared" si="0"/>
        <v>14.0625</v>
      </c>
    </row>
    <row r="51" spans="1:7" x14ac:dyDescent="0.25">
      <c r="A51" s="103" t="s">
        <v>117</v>
      </c>
      <c r="B51" s="104">
        <v>264</v>
      </c>
      <c r="C51" s="104">
        <v>18</v>
      </c>
      <c r="D51" s="104">
        <v>33</v>
      </c>
      <c r="E51" s="105">
        <v>6</v>
      </c>
      <c r="F51" s="104">
        <v>62</v>
      </c>
      <c r="G51" s="106">
        <f t="shared" si="0"/>
        <v>12.5</v>
      </c>
    </row>
    <row r="52" spans="1:7" x14ac:dyDescent="0.25">
      <c r="A52" s="103" t="s">
        <v>118</v>
      </c>
      <c r="B52" s="104">
        <v>685</v>
      </c>
      <c r="C52" s="104">
        <v>63</v>
      </c>
      <c r="D52" s="104">
        <v>118</v>
      </c>
      <c r="E52" s="105">
        <v>14</v>
      </c>
      <c r="F52" s="104">
        <v>314</v>
      </c>
      <c r="G52" s="106">
        <f t="shared" si="0"/>
        <v>17.226277372262775</v>
      </c>
    </row>
    <row r="53" spans="1:7" x14ac:dyDescent="0.25">
      <c r="A53" s="103" t="s">
        <v>119</v>
      </c>
      <c r="B53" s="104">
        <v>585</v>
      </c>
      <c r="C53" s="104">
        <v>31</v>
      </c>
      <c r="D53" s="104">
        <v>99</v>
      </c>
      <c r="E53" s="105">
        <v>11</v>
      </c>
      <c r="F53" s="104">
        <v>172</v>
      </c>
      <c r="G53" s="106">
        <f t="shared" si="0"/>
        <v>16.923076923076923</v>
      </c>
    </row>
    <row r="54" spans="1:7" x14ac:dyDescent="0.25">
      <c r="A54" s="103" t="s">
        <v>120</v>
      </c>
      <c r="B54" s="104">
        <v>243</v>
      </c>
      <c r="C54" s="104">
        <v>4</v>
      </c>
      <c r="D54" s="104">
        <v>43</v>
      </c>
      <c r="E54" s="105">
        <v>10</v>
      </c>
      <c r="F54" s="104">
        <v>50</v>
      </c>
      <c r="G54" s="106">
        <f t="shared" si="0"/>
        <v>17.695473251028808</v>
      </c>
    </row>
    <row r="55" spans="1:7" ht="15.75" thickBot="1" x14ac:dyDescent="0.3">
      <c r="A55" s="108" t="s">
        <v>121</v>
      </c>
      <c r="B55" s="109">
        <v>284</v>
      </c>
      <c r="C55" s="104">
        <v>4</v>
      </c>
      <c r="D55" s="109">
        <v>68</v>
      </c>
      <c r="E55" s="110">
        <v>5</v>
      </c>
      <c r="F55" s="109">
        <v>48</v>
      </c>
      <c r="G55" s="106">
        <f t="shared" si="0"/>
        <v>23.943661971830984</v>
      </c>
    </row>
    <row r="56" spans="1:7" ht="16.5" thickTop="1" thickBot="1" x14ac:dyDescent="0.3">
      <c r="A56" s="111" t="s">
        <v>22</v>
      </c>
      <c r="B56" s="112">
        <f>SUM(B3:B55)</f>
        <v>15895</v>
      </c>
      <c r="C56" s="112">
        <f>SUM(C3:C55)</f>
        <v>649</v>
      </c>
      <c r="D56" s="112">
        <f>SUM(D3:D55)</f>
        <v>2589</v>
      </c>
      <c r="E56" s="113">
        <f>SUM(E3:E55)</f>
        <v>490</v>
      </c>
      <c r="F56" s="112">
        <f>SUM(F3:F55)</f>
        <v>3260</v>
      </c>
      <c r="G56" s="114">
        <f>(D56*100)/B56</f>
        <v>16.288140924819125</v>
      </c>
    </row>
  </sheetData>
  <mergeCells count="1">
    <mergeCell ref="A1:G1"/>
  </mergeCells>
  <pageMargins left="0.7" right="0.7" top="0.75" bottom="0.75" header="0.3" footer="0.3"/>
  <pageSetup paperSize="9" orientation="landscape" verticalDpi="0" r:id="rId1"/>
  <ignoredErrors>
    <ignoredError sqref="G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Intestazione</vt:lpstr>
      <vt:lpstr> Attività complessiva sportelli</vt:lpstr>
      <vt:lpstr>Prenotazioni per Struttura</vt:lpstr>
      <vt:lpstr>Dettaglio Farmacie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2016-05-20T08:40:12Z</dcterms:modified>
</cp:coreProperties>
</file>