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 Attività complessiva sportelli" sheetId="6" r:id="rId2"/>
    <sheet name="Prenotazioni per Struttura" sheetId="3" r:id="rId3"/>
    <sheet name="Dettaglio Farmacie" sheetId="4" r:id="rId4"/>
  </sheets>
  <calcPr calcId="15251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3" i="4"/>
  <c r="C9" i="3" l="1"/>
  <c r="H25" i="3" l="1"/>
  <c r="G25" i="3"/>
  <c r="F25" i="3"/>
  <c r="E25" i="3"/>
  <c r="D25" i="3"/>
  <c r="C25" i="3"/>
  <c r="B25" i="3"/>
  <c r="I24" i="3"/>
  <c r="I23" i="3"/>
  <c r="I22" i="3"/>
  <c r="I21" i="3"/>
  <c r="I20" i="3"/>
  <c r="I19" i="3"/>
  <c r="I18" i="3"/>
  <c r="I17" i="3"/>
  <c r="I16" i="3"/>
  <c r="I15" i="3"/>
  <c r="I14" i="3"/>
  <c r="H9" i="3"/>
  <c r="G9" i="3"/>
  <c r="F9" i="3"/>
  <c r="E9" i="3"/>
  <c r="D9" i="3"/>
  <c r="B9" i="3"/>
  <c r="I8" i="3"/>
  <c r="H38" i="3" s="1"/>
  <c r="I7" i="3"/>
  <c r="H37" i="3" s="1"/>
  <c r="I6" i="3"/>
  <c r="H36" i="3" s="1"/>
  <c r="I5" i="3"/>
  <c r="H35" i="3" s="1"/>
  <c r="I4" i="3"/>
  <c r="H34" i="3" s="1"/>
  <c r="I3" i="3"/>
  <c r="H33" i="3" s="1"/>
  <c r="E38" i="3" l="1"/>
  <c r="G36" i="3"/>
  <c r="C36" i="3"/>
  <c r="E34" i="3"/>
  <c r="D28" i="3"/>
  <c r="F28" i="3"/>
  <c r="H28" i="3"/>
  <c r="C28" i="3"/>
  <c r="E28" i="3"/>
  <c r="G28" i="3"/>
  <c r="C34" i="3"/>
  <c r="G34" i="3"/>
  <c r="E36" i="3"/>
  <c r="C38" i="3"/>
  <c r="G38" i="3"/>
  <c r="I25" i="3"/>
  <c r="C33" i="3"/>
  <c r="E33" i="3"/>
  <c r="G33" i="3"/>
  <c r="C35" i="3"/>
  <c r="E35" i="3"/>
  <c r="G35" i="3"/>
  <c r="C37" i="3"/>
  <c r="E37" i="3"/>
  <c r="G37" i="3"/>
  <c r="I9" i="3"/>
  <c r="B28" i="3"/>
  <c r="B33" i="3"/>
  <c r="D33" i="3"/>
  <c r="F33" i="3"/>
  <c r="B34" i="3"/>
  <c r="D34" i="3"/>
  <c r="F34" i="3"/>
  <c r="B35" i="3"/>
  <c r="D35" i="3"/>
  <c r="F35" i="3"/>
  <c r="B36" i="3"/>
  <c r="D36" i="3"/>
  <c r="F36" i="3"/>
  <c r="B37" i="3"/>
  <c r="D37" i="3"/>
  <c r="F37" i="3"/>
  <c r="B38" i="3"/>
  <c r="D38" i="3"/>
  <c r="F38" i="3"/>
  <c r="E16" i="6"/>
  <c r="I37" i="3" l="1"/>
  <c r="I35" i="3"/>
  <c r="I33" i="3"/>
  <c r="G39" i="3"/>
  <c r="E39" i="3"/>
  <c r="C39" i="3"/>
  <c r="I28" i="3"/>
  <c r="F39" i="3"/>
  <c r="B39" i="3"/>
  <c r="I38" i="3"/>
  <c r="I36" i="3"/>
  <c r="I34" i="3"/>
  <c r="H39" i="3"/>
  <c r="D39" i="3"/>
  <c r="B16" i="6"/>
  <c r="F50" i="6"/>
  <c r="E50" i="6"/>
  <c r="D50" i="6"/>
  <c r="C50" i="6"/>
  <c r="B50" i="6"/>
  <c r="F34" i="6"/>
  <c r="E34" i="6"/>
  <c r="D34" i="6"/>
  <c r="C34" i="6"/>
  <c r="B34" i="6"/>
  <c r="F16" i="6"/>
  <c r="D16" i="6"/>
  <c r="C16" i="6"/>
  <c r="D53" i="6" l="1"/>
  <c r="B53" i="6"/>
  <c r="I39" i="3"/>
  <c r="F53" i="6"/>
  <c r="C53" i="6"/>
  <c r="F56" i="4" l="1"/>
  <c r="E56" i="4"/>
  <c r="D56" i="4"/>
  <c r="B56" i="4"/>
  <c r="G56" i="4" l="1"/>
  <c r="E53" i="6" l="1"/>
  <c r="C56" i="4"/>
</calcChain>
</file>

<file path=xl/sharedStrings.xml><?xml version="1.0" encoding="utf-8"?>
<sst xmlns="http://schemas.openxmlformats.org/spreadsheetml/2006/main" count="193" uniqueCount="145">
  <si>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</si>
  <si>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</si>
  <si>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</si>
  <si>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</si>
  <si>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</si>
  <si>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</si>
  <si>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</si>
  <si>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</si>
  <si>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</si>
  <si>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</si>
  <si>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</si>
  <si>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</si>
  <si>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</si>
  <si>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</si>
  <si>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</si>
  <si>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</si>
  <si>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</si>
  <si>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</si>
  <si>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</si>
  <si>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Puccini</t>
  </si>
  <si>
    <t>Muggia</t>
  </si>
  <si>
    <t>San Giovanni</t>
  </si>
  <si>
    <t>TOTALE</t>
  </si>
  <si>
    <t xml:space="preserve">Incassi 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</si>
  <si>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</si>
  <si>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</si>
  <si>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</si>
  <si>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</si>
  <si>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</si>
  <si>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</si>
  <si>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</si>
  <si>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</si>
  <si>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</si>
  <si>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</si>
  <si>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</si>
  <si>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</si>
  <si>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</si>
  <si>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</si>
  <si>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</si>
  <si>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</si>
  <si>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</si>
  <si>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</si>
  <si>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</si>
  <si>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</si>
  <si>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</si>
  <si>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</si>
  <si>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</si>
  <si>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</si>
  <si>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</si>
  <si>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</si>
  <si>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</si>
  <si>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</si>
  <si>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</si>
  <si>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</si>
  <si>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</si>
  <si>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</si>
  <si>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</si>
  <si>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</si>
  <si>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</si>
  <si>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</si>
  <si>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</si>
  <si>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</si>
  <si>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</si>
  <si>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</si>
  <si>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</si>
  <si>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</si>
  <si>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</si>
  <si>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</si>
  <si>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</si>
  <si>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</si>
  <si>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</si>
  <si>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</si>
  <si>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</si>
  <si>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</si>
  <si>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</si>
  <si>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</si>
  <si>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</si>
  <si>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</si>
  <si>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</si>
  <si>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</si>
  <si>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</si>
  <si>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</si>
  <si>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</si>
  <si>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</si>
  <si>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</si>
  <si>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</si>
  <si>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</si>
  <si>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</si>
  <si>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</si>
  <si>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</si>
  <si>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</si>
  <si>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</si>
  <si>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</si>
  <si>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</si>
  <si>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</si>
  <si>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</si>
  <si>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</si>
  <si>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</si>
  <si>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</si>
  <si>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</si>
  <si>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</si>
  <si>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</si>
  <si>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</si>
  <si>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</si>
  <si>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</si>
  <si>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</si>
  <si>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</si>
  <si>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</si>
  <si>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</si>
  <si>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</si>
  <si>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</si>
  <si>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</si>
  <si>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</si>
  <si>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</si>
  <si>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</si>
  <si>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</si>
  <si>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</si>
  <si>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</si>
  <si>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</si>
  <si>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</si>
  <si>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</si>
  <si>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</si>
  <si>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Referenti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</si>
  <si>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</si>
  <si>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</si>
  <si>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</si>
  <si>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</si>
  <si>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</si>
  <si>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</si>
  <si>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</si>
  <si>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Prenotazioni per centri prelievo</t>
  </si>
  <si>
    <t>Prenotazioni Online</t>
  </si>
  <si>
    <t>Prenotazioni CUP</t>
  </si>
  <si>
    <t>San Giacomo</t>
  </si>
  <si>
    <t>CUP Regionale</t>
  </si>
  <si>
    <t>Prenotazioni On line</t>
  </si>
  <si>
    <t>Call Center Regionale</t>
  </si>
  <si>
    <t>Accreditati</t>
  </si>
  <si>
    <t>Estrapolazione ed elaborazione effettuta da: Federica Pizzin</t>
  </si>
  <si>
    <t>Casse Automatiche BURLO</t>
  </si>
  <si>
    <t>FEBBRAIO 2016</t>
  </si>
  <si>
    <t>Periodo di analisi: 01/02/2016 - 29/02/2016</t>
  </si>
  <si>
    <t>Febbraio 2016</t>
  </si>
  <si>
    <t>Intervallo di analisi: 01/02/2016 - 29/02/2016 - ESCLUSE PRENOTAZIONI PER CENTRI PRELIEVI</t>
  </si>
  <si>
    <t>Statistica ed Informatizzazione Amministrativa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</si>
</sst>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2" fillId="4" borderId="3" xfId="0" applyFont="1" applyFill="1" applyBorder="1" applyAlignment="1">
      <alignment horizontal="center" vertical="center"/>
    </xf>
    <xf numFmtId="0" fontId="3" fillId="0" borderId="12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3" fontId="3" fillId="5" borderId="19" xfId="0" applyNumberFormat="1" applyFont="1" applyFill="1" applyBorder="1" applyAlignment="1"/>
    <xf numFmtId="3" fontId="3" fillId="0" borderId="22" xfId="0" applyNumberFormat="1" applyFont="1" applyBorder="1" applyAlignment="1">
      <alignment horizontal="right"/>
    </xf>
    <xf numFmtId="0" fontId="3" fillId="0" borderId="23" xfId="0" applyFont="1" applyBorder="1"/>
    <xf numFmtId="3" fontId="3" fillId="0" borderId="24" xfId="0" applyNumberFormat="1" applyFont="1" applyBorder="1" applyAlignment="1"/>
    <xf numFmtId="0" fontId="10" fillId="0" borderId="25" xfId="0" applyFont="1" applyBorder="1"/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0" fontId="0" fillId="0" borderId="0" xfId="0" applyAlignment="1"/>
    <xf numFmtId="3" fontId="3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5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3" fontId="3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3" fontId="3" fillId="5" borderId="21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0" fontId="2" fillId="0" borderId="25" xfId="0" applyFont="1" applyBorder="1"/>
    <xf numFmtId="3" fontId="2" fillId="5" borderId="2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3" fillId="5" borderId="38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39" xfId="0" applyFont="1" applyBorder="1"/>
    <xf numFmtId="0" fontId="2" fillId="0" borderId="17" xfId="0" applyFont="1" applyBorder="1"/>
    <xf numFmtId="3" fontId="10" fillId="0" borderId="21" xfId="0" applyNumberFormat="1" applyFont="1" applyBorder="1"/>
    <xf numFmtId="3" fontId="10" fillId="0" borderId="40" xfId="0" applyNumberFormat="1" applyFont="1" applyBorder="1"/>
    <xf numFmtId="0" fontId="2" fillId="0" borderId="41" xfId="0" applyFont="1" applyBorder="1"/>
    <xf numFmtId="3" fontId="10" fillId="0" borderId="42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43" xfId="0" applyNumberFormat="1" applyFont="1" applyFill="1" applyBorder="1" applyAlignment="1">
      <alignment horizontal="center" textRotation="90" wrapText="1"/>
    </xf>
    <xf numFmtId="3" fontId="11" fillId="7" borderId="44" xfId="0" applyNumberFormat="1" applyFont="1" applyFill="1" applyBorder="1" applyAlignment="1">
      <alignment horizontal="center" textRotation="90" wrapText="1"/>
    </xf>
    <xf numFmtId="0" fontId="11" fillId="7" borderId="44" xfId="0" applyFont="1" applyFill="1" applyBorder="1" applyAlignment="1">
      <alignment horizontal="center" textRotation="90" wrapText="1"/>
    </xf>
    <xf numFmtId="0" fontId="11" fillId="7" borderId="45" xfId="0" applyFont="1" applyFill="1" applyBorder="1" applyAlignment="1">
      <alignment horizontal="center" textRotation="90" wrapText="1"/>
    </xf>
    <xf numFmtId="0" fontId="11" fillId="7" borderId="46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47" xfId="0" applyFont="1" applyFill="1" applyBorder="1"/>
    <xf numFmtId="3" fontId="12" fillId="0" borderId="48" xfId="0" applyNumberFormat="1" applyFont="1" applyFill="1" applyBorder="1"/>
    <xf numFmtId="3" fontId="12" fillId="0" borderId="49" xfId="0" applyNumberFormat="1" applyFont="1" applyFill="1" applyBorder="1"/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3" fontId="12" fillId="0" borderId="0" xfId="0" applyNumberFormat="1" applyFont="1" applyFill="1"/>
    <xf numFmtId="3" fontId="12" fillId="0" borderId="53" xfId="0" applyNumberFormat="1" applyFont="1" applyFill="1" applyBorder="1"/>
    <xf numFmtId="0" fontId="11" fillId="0" borderId="51" xfId="0" applyFont="1" applyFill="1" applyBorder="1"/>
    <xf numFmtId="3" fontId="12" fillId="0" borderId="53" xfId="0" quotePrefix="1" applyNumberFormat="1" applyFont="1" applyFill="1" applyBorder="1"/>
    <xf numFmtId="3" fontId="12" fillId="0" borderId="53" xfId="0" quotePrefix="1" applyNumberFormat="1" applyFont="1" applyFill="1" applyBorder="1" applyAlignment="1">
      <alignment horizontal="right"/>
    </xf>
    <xf numFmtId="3" fontId="12" fillId="0" borderId="54" xfId="0" applyNumberFormat="1" applyFont="1" applyFill="1" applyBorder="1"/>
    <xf numFmtId="0" fontId="15" fillId="0" borderId="55" xfId="0" applyFont="1" applyBorder="1"/>
    <xf numFmtId="3" fontId="16" fillId="0" borderId="55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43" xfId="0" applyNumberFormat="1" applyFont="1" applyFill="1" applyBorder="1" applyAlignment="1">
      <alignment horizontal="center" textRotation="90" wrapText="1"/>
    </xf>
    <xf numFmtId="3" fontId="11" fillId="8" borderId="44" xfId="0" applyNumberFormat="1" applyFont="1" applyFill="1" applyBorder="1" applyAlignment="1">
      <alignment horizontal="center" textRotation="90" wrapText="1"/>
    </xf>
    <xf numFmtId="0" fontId="11" fillId="8" borderId="44" xfId="0" applyFont="1" applyFill="1" applyBorder="1" applyAlignment="1">
      <alignment horizontal="center" textRotation="90" wrapText="1"/>
    </xf>
    <xf numFmtId="0" fontId="11" fillId="8" borderId="45" xfId="0" applyFont="1" applyFill="1" applyBorder="1" applyAlignment="1">
      <alignment horizontal="center" textRotation="90" wrapText="1"/>
    </xf>
    <xf numFmtId="0" fontId="11" fillId="8" borderId="46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0" fontId="15" fillId="0" borderId="55" xfId="0" applyFont="1" applyFill="1" applyBorder="1"/>
    <xf numFmtId="3" fontId="12" fillId="0" borderId="55" xfId="0" applyNumberFormat="1" applyFont="1" applyFill="1" applyBorder="1"/>
    <xf numFmtId="3" fontId="16" fillId="0" borderId="55" xfId="0" applyNumberFormat="1" applyFont="1" applyFill="1" applyBorder="1"/>
    <xf numFmtId="4" fontId="12" fillId="0" borderId="48" xfId="0" applyNumberFormat="1" applyFont="1" applyFill="1" applyBorder="1"/>
    <xf numFmtId="4" fontId="12" fillId="0" borderId="57" xfId="0" applyNumberFormat="1" applyFont="1" applyFill="1" applyBorder="1"/>
    <xf numFmtId="4" fontId="12" fillId="0" borderId="47" xfId="0" applyNumberFormat="1" applyFont="1" applyFill="1" applyBorder="1"/>
    <xf numFmtId="0" fontId="17" fillId="0" borderId="51" xfId="1" applyFont="1" applyFill="1" applyBorder="1" applyAlignment="1" applyProtection="1"/>
    <xf numFmtId="4" fontId="12" fillId="0" borderId="58" xfId="0" applyNumberFormat="1" applyFont="1" applyFill="1" applyBorder="1"/>
    <xf numFmtId="4" fontId="12" fillId="0" borderId="0" xfId="0" applyNumberFormat="1" applyFont="1" applyFill="1" applyBorder="1"/>
    <xf numFmtId="4" fontId="16" fillId="0" borderId="56" xfId="0" applyNumberFormat="1" applyFont="1" applyFill="1" applyBorder="1"/>
    <xf numFmtId="4" fontId="16" fillId="0" borderId="59" xfId="0" applyNumberFormat="1" applyFont="1" applyFill="1" applyBorder="1"/>
    <xf numFmtId="0" fontId="16" fillId="2" borderId="60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vertical="center"/>
    </xf>
    <xf numFmtId="0" fontId="11" fillId="9" borderId="61" xfId="0" applyFont="1" applyFill="1" applyBorder="1" applyAlignment="1">
      <alignment horizontal="center" vertical="center" wrapText="1"/>
    </xf>
    <xf numFmtId="0" fontId="16" fillId="0" borderId="62" xfId="0" applyFont="1" applyBorder="1"/>
    <xf numFmtId="3" fontId="3" fillId="0" borderId="52" xfId="0" applyNumberFormat="1" applyFont="1" applyFill="1" applyBorder="1" applyAlignment="1">
      <alignment horizontal="center"/>
    </xf>
    <xf numFmtId="3" fontId="3" fillId="9" borderId="52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64" xfId="0" applyFont="1" applyBorder="1"/>
    <xf numFmtId="3" fontId="3" fillId="0" borderId="65" xfId="0" applyNumberFormat="1" applyFont="1" applyFill="1" applyBorder="1" applyAlignment="1">
      <alignment horizontal="center"/>
    </xf>
    <xf numFmtId="3" fontId="3" fillId="9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3" fontId="2" fillId="0" borderId="67" xfId="0" applyNumberFormat="1" applyFont="1" applyFill="1" applyBorder="1" applyAlignment="1">
      <alignment horizontal="center" vertical="center"/>
    </xf>
    <xf numFmtId="3" fontId="2" fillId="9" borderId="67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1" xfId="0" applyFont="1" applyBorder="1"/>
    <xf numFmtId="3" fontId="3" fillId="5" borderId="13" xfId="0" applyNumberFormat="1" applyFont="1" applyFill="1" applyBorder="1" applyAlignment="1">
      <alignment horizontal="right"/>
    </xf>
    <xf numFmtId="3" fontId="3" fillId="5" borderId="18" xfId="0" applyNumberFormat="1" applyFont="1" applyFill="1" applyBorder="1" applyAlignment="1">
      <alignment horizontal="right"/>
    </xf>
    <xf numFmtId="0" fontId="2" fillId="0" borderId="32" xfId="0" applyFont="1" applyBorder="1"/>
    <xf numFmtId="0" fontId="0" fillId="0" borderId="0" xfId="0" applyBorder="1"/>
    <xf numFmtId="3" fontId="12" fillId="0" borderId="0" xfId="0" quotePrefix="1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0" fontId="11" fillId="0" borderId="72" xfId="0" applyFont="1" applyFill="1" applyBorder="1"/>
    <xf numFmtId="3" fontId="12" fillId="0" borderId="73" xfId="0" applyNumberFormat="1" applyFont="1" applyFill="1" applyBorder="1"/>
    <xf numFmtId="3" fontId="12" fillId="0" borderId="74" xfId="0" applyNumberFormat="1" applyFont="1" applyFill="1" applyBorder="1"/>
    <xf numFmtId="3" fontId="12" fillId="0" borderId="74" xfId="0" quotePrefix="1" applyNumberFormat="1" applyFont="1" applyFill="1" applyBorder="1" applyAlignment="1">
      <alignment horizontal="right"/>
    </xf>
    <xf numFmtId="3" fontId="12" fillId="0" borderId="56" xfId="0" applyNumberFormat="1" applyFon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0" fontId="11" fillId="0" borderId="75" xfId="0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3" fillId="0" borderId="70" xfId="0" applyNumberFormat="1" applyFont="1" applyBorder="1"/>
    <xf numFmtId="3" fontId="3" fillId="0" borderId="32" xfId="0" applyNumberFormat="1" applyFont="1" applyBorder="1"/>
    <xf numFmtId="0" fontId="3" fillId="0" borderId="81" xfId="0" applyFont="1" applyBorder="1"/>
    <xf numFmtId="3" fontId="3" fillId="0" borderId="82" xfId="0" applyNumberFormat="1" applyFont="1" applyBorder="1" applyAlignment="1">
      <alignment horizontal="right"/>
    </xf>
    <xf numFmtId="3" fontId="3" fillId="0" borderId="82" xfId="0" applyNumberFormat="1" applyFont="1" applyBorder="1" applyAlignment="1"/>
    <xf numFmtId="3" fontId="3" fillId="0" borderId="83" xfId="0" applyNumberFormat="1" applyFont="1" applyBorder="1" applyAlignment="1">
      <alignment horizontal="right"/>
    </xf>
    <xf numFmtId="0" fontId="3" fillId="0" borderId="84" xfId="0" applyFont="1" applyBorder="1"/>
    <xf numFmtId="3" fontId="3" fillId="0" borderId="85" xfId="0" applyNumberFormat="1" applyFont="1" applyBorder="1" applyAlignment="1">
      <alignment horizontal="right"/>
    </xf>
    <xf numFmtId="3" fontId="3" fillId="0" borderId="85" xfId="0" applyNumberFormat="1" applyFont="1" applyBorder="1" applyAlignment="1"/>
    <xf numFmtId="3" fontId="3" fillId="0" borderId="86" xfId="0" applyNumberFormat="1" applyFont="1" applyBorder="1" applyAlignment="1">
      <alignment horizontal="right"/>
    </xf>
    <xf numFmtId="3" fontId="3" fillId="0" borderId="82" xfId="0" applyNumberFormat="1" applyFont="1" applyBorder="1"/>
    <xf numFmtId="3" fontId="3" fillId="0" borderId="85" xfId="0" applyNumberFormat="1" applyFont="1" applyBorder="1"/>
    <xf numFmtId="0" fontId="18" fillId="0" borderId="51" xfId="1" applyFont="1" applyFill="1" applyBorder="1" applyAlignment="1" applyProtection="1"/>
    <xf numFmtId="3" fontId="3" fillId="10" borderId="52" xfId="0" quotePrefix="1" applyNumberFormat="1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Y64" sqref="Y64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s="1" customFormat="1" ht="18" x14ac:dyDescent="0.25">
      <c r="A2" s="184" t="s">
        <v>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s="1" customFormat="1" ht="18" x14ac:dyDescent="0.25">
      <c r="A3" s="184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s="1" customFormat="1" ht="18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1" customFormat="1" ht="18.75" x14ac:dyDescent="0.3">
      <c r="A5" s="186" t="s">
        <v>144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s="1" customFormat="1" ht="18.75" thickBot="1" x14ac:dyDescent="0.3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s="1" customFormat="1" ht="18" x14ac:dyDescent="0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</row>
    <row r="10" spans="1:17" s="1" customFormat="1" ht="45" x14ac:dyDescent="0.6">
      <c r="A10" s="172" t="s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1:17" s="1" customFormat="1" ht="45" x14ac:dyDescent="0.6">
      <c r="A11" s="172" t="s">
        <v>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s="1" customFormat="1" ht="45" x14ac:dyDescent="0.6">
      <c r="A12" s="172" t="s">
        <v>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1:17" s="1" customFormat="1" ht="30" x14ac:dyDescent="0.4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1" customFormat="1" ht="45" x14ac:dyDescent="0.6">
      <c r="A14" s="178" t="s">
        <v>140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s="1" customFormat="1" ht="18" x14ac:dyDescent="0.25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</row>
    <row r="16" spans="1:17" s="1" customFormat="1" ht="18" x14ac:dyDescent="0.25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</row>
    <row r="17" spans="1:17" s="1" customFormat="1" ht="18" x14ac:dyDescent="0.25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3"/>
    </row>
    <row r="18" spans="1:17" s="1" customFormat="1" ht="20.25" x14ac:dyDescent="0.2">
      <c r="A18" s="155" t="s">
        <v>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63" t="s">
        <v>141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</row>
    <row r="21" spans="1:17" s="1" customFormat="1" ht="20.25" x14ac:dyDescent="0.2">
      <c r="A21" s="155" t="s">
        <v>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</row>
    <row r="22" spans="1:17" s="1" customFormat="1" ht="20.25" x14ac:dyDescent="0.2">
      <c r="A22" s="155" t="s">
        <v>138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</row>
    <row r="23" spans="1:17" s="1" customFormat="1" ht="20.25" x14ac:dyDescent="0.2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</row>
    <row r="24" spans="1:17" s="1" customFormat="1" ht="20.25" x14ac:dyDescent="0.3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60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6:Q6"/>
    <mergeCell ref="A1:Q1"/>
    <mergeCell ref="A2:Q2"/>
    <mergeCell ref="A3:Q3"/>
    <mergeCell ref="A4:Q4"/>
    <mergeCell ref="A5:Q5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21:Q21"/>
    <mergeCell ref="A22:Q22"/>
    <mergeCell ref="A23:Q23"/>
    <mergeCell ref="A24:Q24"/>
    <mergeCell ref="A26:Q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Y22" sqref="Y22"/>
    </sheetView>
  </sheetViews>
  <sheetFormatPr defaultRowHeight="15" x14ac:dyDescent="0.25"/>
  <cols>
    <col min="1" max="1" width="25" customWidth="1"/>
    <col min="2" max="2" width="16.42578125" customWidth="1"/>
    <col min="3" max="3" width="16.5703125" customWidth="1"/>
    <col min="5" max="5" width="12.5703125" customWidth="1"/>
  </cols>
  <sheetData>
    <row r="1" spans="1:6" x14ac:dyDescent="0.25">
      <c r="A1" s="11" t="s">
        <v>142</v>
      </c>
      <c r="B1" s="11"/>
      <c r="C1" s="12"/>
    </row>
    <row r="2" spans="1:6" ht="15.75" thickBot="1" x14ac:dyDescent="0.3">
      <c r="C2" s="12"/>
    </row>
    <row r="3" spans="1:6" ht="27" thickTop="1" thickBot="1" x14ac:dyDescent="0.3">
      <c r="A3" s="115" t="s">
        <v>7</v>
      </c>
      <c r="B3" s="119" t="s">
        <v>132</v>
      </c>
      <c r="C3" s="118" t="s">
        <v>130</v>
      </c>
      <c r="D3" s="13" t="s">
        <v>8</v>
      </c>
      <c r="E3" s="116" t="s">
        <v>9</v>
      </c>
      <c r="F3" s="117" t="s">
        <v>10</v>
      </c>
    </row>
    <row r="4" spans="1:6" ht="16.5" thickTop="1" thickBot="1" x14ac:dyDescent="0.3">
      <c r="A4" s="14" t="s">
        <v>11</v>
      </c>
      <c r="B4" s="138">
        <v>15904</v>
      </c>
      <c r="C4" s="15"/>
      <c r="D4" s="16">
        <v>2938</v>
      </c>
      <c r="E4" s="17">
        <v>617</v>
      </c>
      <c r="F4" s="18">
        <v>3241</v>
      </c>
    </row>
    <row r="5" spans="1:6" ht="15.75" thickBot="1" x14ac:dyDescent="0.3">
      <c r="A5" s="19" t="s">
        <v>12</v>
      </c>
      <c r="B5" s="139">
        <v>8317</v>
      </c>
      <c r="C5" s="20">
        <v>4212</v>
      </c>
      <c r="D5" s="21">
        <v>1318</v>
      </c>
      <c r="E5" s="22">
        <v>3114</v>
      </c>
      <c r="F5" s="23">
        <v>6919</v>
      </c>
    </row>
    <row r="6" spans="1:6" ht="15.75" thickBot="1" x14ac:dyDescent="0.3">
      <c r="A6" s="19" t="s">
        <v>13</v>
      </c>
      <c r="B6" s="139">
        <v>3570</v>
      </c>
      <c r="C6" s="20">
        <v>1247</v>
      </c>
      <c r="D6" s="21">
        <v>671</v>
      </c>
      <c r="E6" s="22">
        <v>1141</v>
      </c>
      <c r="F6" s="23">
        <v>3802</v>
      </c>
    </row>
    <row r="7" spans="1:6" ht="15.75" thickBot="1" x14ac:dyDescent="0.3">
      <c r="A7" s="19" t="s">
        <v>14</v>
      </c>
      <c r="B7" s="139">
        <v>3567</v>
      </c>
      <c r="C7" s="20">
        <v>2302</v>
      </c>
      <c r="D7" s="21">
        <v>348</v>
      </c>
      <c r="E7" s="22">
        <v>821</v>
      </c>
      <c r="F7" s="23">
        <v>5486</v>
      </c>
    </row>
    <row r="8" spans="1:6" ht="15.75" thickBot="1" x14ac:dyDescent="0.3">
      <c r="A8" s="19" t="s">
        <v>15</v>
      </c>
      <c r="B8" s="139">
        <v>694</v>
      </c>
      <c r="C8" s="20"/>
      <c r="D8" s="21">
        <v>147</v>
      </c>
      <c r="E8" s="22">
        <v>1116</v>
      </c>
      <c r="F8" s="23">
        <v>382</v>
      </c>
    </row>
    <row r="9" spans="1:6" ht="15.75" thickBot="1" x14ac:dyDescent="0.3">
      <c r="A9" s="19" t="s">
        <v>16</v>
      </c>
      <c r="B9" s="139">
        <v>241</v>
      </c>
      <c r="C9" s="20"/>
      <c r="D9" s="24">
        <v>62</v>
      </c>
      <c r="E9" s="22">
        <v>14</v>
      </c>
      <c r="F9" s="23">
        <v>199</v>
      </c>
    </row>
    <row r="10" spans="1:6" ht="15.75" thickBot="1" x14ac:dyDescent="0.3">
      <c r="A10" s="19" t="s">
        <v>17</v>
      </c>
      <c r="B10" s="139">
        <v>212</v>
      </c>
      <c r="C10" s="25">
        <v>202</v>
      </c>
      <c r="D10" s="21">
        <v>36</v>
      </c>
      <c r="E10" s="22">
        <v>268</v>
      </c>
      <c r="F10" s="23">
        <v>2</v>
      </c>
    </row>
    <row r="11" spans="1:6" ht="15.75" thickBot="1" x14ac:dyDescent="0.3">
      <c r="A11" s="19" t="s">
        <v>18</v>
      </c>
      <c r="B11" s="139">
        <v>160</v>
      </c>
      <c r="C11" s="25">
        <v>160</v>
      </c>
      <c r="D11" s="21">
        <v>19</v>
      </c>
      <c r="E11" s="22">
        <v>18</v>
      </c>
      <c r="F11" s="23"/>
    </row>
    <row r="12" spans="1:6" ht="15.75" thickBot="1" x14ac:dyDescent="0.3">
      <c r="A12" s="19" t="s">
        <v>133</v>
      </c>
      <c r="B12" s="139">
        <v>1022</v>
      </c>
      <c r="C12" s="20">
        <v>1021</v>
      </c>
      <c r="D12" s="21">
        <v>26</v>
      </c>
      <c r="E12" s="22">
        <v>104</v>
      </c>
      <c r="F12" s="23">
        <v>359</v>
      </c>
    </row>
    <row r="13" spans="1:6" ht="15.75" thickBot="1" x14ac:dyDescent="0.3">
      <c r="A13" s="19" t="s">
        <v>19</v>
      </c>
      <c r="B13" s="139">
        <v>1385</v>
      </c>
      <c r="C13" s="20">
        <v>1364</v>
      </c>
      <c r="D13" s="21">
        <v>86</v>
      </c>
      <c r="E13" s="22">
        <v>262</v>
      </c>
      <c r="F13" s="23">
        <v>348</v>
      </c>
    </row>
    <row r="14" spans="1:6" ht="15.75" thickBot="1" x14ac:dyDescent="0.3">
      <c r="A14" s="19" t="s">
        <v>20</v>
      </c>
      <c r="B14" s="139">
        <v>2407</v>
      </c>
      <c r="C14" s="20">
        <v>1141</v>
      </c>
      <c r="D14" s="21">
        <v>285</v>
      </c>
      <c r="E14" s="22">
        <v>348</v>
      </c>
      <c r="F14" s="23">
        <v>714</v>
      </c>
    </row>
    <row r="15" spans="1:6" ht="15.75" thickBot="1" x14ac:dyDescent="0.3">
      <c r="A15" s="26" t="s">
        <v>21</v>
      </c>
      <c r="B15" s="140">
        <v>884</v>
      </c>
      <c r="C15" s="25">
        <v>870</v>
      </c>
      <c r="D15" s="27">
        <v>60</v>
      </c>
      <c r="E15" s="22">
        <v>215</v>
      </c>
      <c r="F15" s="23">
        <v>185</v>
      </c>
    </row>
    <row r="16" spans="1:6" ht="15.75" thickBot="1" x14ac:dyDescent="0.3">
      <c r="A16" s="28" t="s">
        <v>22</v>
      </c>
      <c r="B16" s="31">
        <f>SUM(B4:B15)</f>
        <v>38363</v>
      </c>
      <c r="C16" s="55">
        <f>SUM(C4:C15)</f>
        <v>12519</v>
      </c>
      <c r="D16" s="30">
        <f>SUM(D4:D15)</f>
        <v>5996</v>
      </c>
      <c r="E16" s="29">
        <f>SUM(E4:E15)</f>
        <v>8038</v>
      </c>
      <c r="F16" s="31">
        <f>SUM(F4:F15)</f>
        <v>21637</v>
      </c>
    </row>
    <row r="17" spans="1:6" ht="16.5" thickTop="1" thickBot="1" x14ac:dyDescent="0.3">
      <c r="C17" s="12"/>
      <c r="D17" s="32"/>
    </row>
    <row r="18" spans="1:6" ht="15.75" thickTop="1" x14ac:dyDescent="0.25">
      <c r="A18" s="200" t="s">
        <v>134</v>
      </c>
      <c r="B18" s="207" t="s">
        <v>132</v>
      </c>
      <c r="C18" s="202" t="s">
        <v>130</v>
      </c>
      <c r="D18" s="203" t="s">
        <v>8</v>
      </c>
      <c r="E18" s="205" t="s">
        <v>9</v>
      </c>
      <c r="F18" s="188" t="s">
        <v>23</v>
      </c>
    </row>
    <row r="19" spans="1:6" ht="15.75" thickBot="1" x14ac:dyDescent="0.3">
      <c r="A19" s="213"/>
      <c r="B19" s="217"/>
      <c r="C19" s="214"/>
      <c r="D19" s="215"/>
      <c r="E19" s="216"/>
      <c r="F19" s="210"/>
    </row>
    <row r="20" spans="1:6" ht="15.75" thickTop="1" x14ac:dyDescent="0.25">
      <c r="A20" s="142" t="s">
        <v>136</v>
      </c>
      <c r="B20" s="150">
        <v>10126</v>
      </c>
      <c r="C20" s="143"/>
      <c r="D20" s="144">
        <v>2694</v>
      </c>
      <c r="E20" s="143"/>
      <c r="F20" s="145"/>
    </row>
    <row r="21" spans="1:6" ht="15.75" thickBot="1" x14ac:dyDescent="0.3">
      <c r="A21" s="146" t="s">
        <v>135</v>
      </c>
      <c r="B21" s="151">
        <v>60</v>
      </c>
      <c r="C21" s="147"/>
      <c r="D21" s="148"/>
      <c r="E21" s="147"/>
      <c r="F21" s="149"/>
    </row>
    <row r="22" spans="1:6" ht="16.5" thickTop="1" thickBot="1" x14ac:dyDescent="0.3">
      <c r="C22" s="12"/>
      <c r="D22" s="32"/>
    </row>
    <row r="23" spans="1:6" ht="15.75" thickTop="1" x14ac:dyDescent="0.25">
      <c r="A23" s="190" t="s">
        <v>24</v>
      </c>
      <c r="B23" s="209" t="s">
        <v>132</v>
      </c>
      <c r="C23" s="192" t="s">
        <v>130</v>
      </c>
      <c r="D23" s="194" t="s">
        <v>8</v>
      </c>
      <c r="E23" s="211" t="s">
        <v>9</v>
      </c>
      <c r="F23" s="198" t="s">
        <v>23</v>
      </c>
    </row>
    <row r="24" spans="1:6" ht="15.75" thickBot="1" x14ac:dyDescent="0.3">
      <c r="A24" s="191"/>
      <c r="B24" s="208"/>
      <c r="C24" s="193"/>
      <c r="D24" s="195"/>
      <c r="E24" s="212"/>
      <c r="F24" s="199"/>
    </row>
    <row r="25" spans="1:6" ht="16.5" thickTop="1" thickBot="1" x14ac:dyDescent="0.3">
      <c r="A25" s="19" t="s">
        <v>122</v>
      </c>
      <c r="B25" s="139">
        <v>126</v>
      </c>
      <c r="C25" s="20"/>
      <c r="D25" s="16">
        <v>16</v>
      </c>
      <c r="E25" s="33">
        <v>3</v>
      </c>
      <c r="F25" s="23"/>
    </row>
    <row r="26" spans="1:6" ht="15.75" thickBot="1" x14ac:dyDescent="0.3">
      <c r="A26" s="19" t="s">
        <v>25</v>
      </c>
      <c r="B26" s="121">
        <v>17</v>
      </c>
      <c r="C26" s="20"/>
      <c r="D26" s="21">
        <v>3</v>
      </c>
      <c r="E26" s="34"/>
      <c r="F26" s="23"/>
    </row>
    <row r="27" spans="1:6" ht="15.75" thickBot="1" x14ac:dyDescent="0.3">
      <c r="A27" s="35" t="s">
        <v>26</v>
      </c>
      <c r="B27" s="141">
        <v>340</v>
      </c>
      <c r="C27" s="36">
        <v>1</v>
      </c>
      <c r="D27" s="37">
        <v>138</v>
      </c>
      <c r="E27" s="38"/>
      <c r="F27" s="39"/>
    </row>
    <row r="28" spans="1:6" ht="16.5" thickTop="1" thickBot="1" x14ac:dyDescent="0.3">
      <c r="C28" s="12"/>
      <c r="D28" s="32"/>
    </row>
    <row r="29" spans="1:6" ht="15.75" thickTop="1" x14ac:dyDescent="0.25">
      <c r="A29" s="200" t="s">
        <v>27</v>
      </c>
      <c r="B29" s="207" t="s">
        <v>132</v>
      </c>
      <c r="C29" s="202" t="s">
        <v>130</v>
      </c>
      <c r="D29" s="203" t="s">
        <v>8</v>
      </c>
      <c r="E29" s="205" t="s">
        <v>9</v>
      </c>
      <c r="F29" s="188" t="s">
        <v>10</v>
      </c>
    </row>
    <row r="30" spans="1:6" ht="15.75" thickBot="1" x14ac:dyDescent="0.3">
      <c r="A30" s="201"/>
      <c r="B30" s="208"/>
      <c r="C30" s="193"/>
      <c r="D30" s="204"/>
      <c r="E30" s="206"/>
      <c r="F30" s="189"/>
    </row>
    <row r="31" spans="1:6" ht="16.5" thickTop="1" thickBot="1" x14ac:dyDescent="0.3">
      <c r="A31" s="19" t="s">
        <v>28</v>
      </c>
      <c r="B31" s="121"/>
      <c r="C31" s="122"/>
      <c r="D31" s="16"/>
      <c r="E31" s="40"/>
      <c r="F31" s="41">
        <v>127</v>
      </c>
    </row>
    <row r="32" spans="1:6" ht="15.75" thickBot="1" x14ac:dyDescent="0.3">
      <c r="A32" s="19" t="s">
        <v>139</v>
      </c>
      <c r="B32" s="121"/>
      <c r="C32" s="123"/>
      <c r="D32" s="21"/>
      <c r="E32" s="42"/>
      <c r="F32" s="41">
        <v>23</v>
      </c>
    </row>
    <row r="33" spans="1:6" ht="15.75" thickBot="1" x14ac:dyDescent="0.3">
      <c r="A33" s="19" t="s">
        <v>29</v>
      </c>
      <c r="B33" s="121"/>
      <c r="C33" s="123"/>
      <c r="D33" s="21"/>
      <c r="E33" s="42"/>
      <c r="F33" s="41">
        <v>219</v>
      </c>
    </row>
    <row r="34" spans="1:6" ht="15.75" thickBot="1" x14ac:dyDescent="0.3">
      <c r="A34" s="43" t="s">
        <v>22</v>
      </c>
      <c r="B34" s="31">
        <f>SUM(B30:B33)</f>
        <v>0</v>
      </c>
      <c r="C34" s="55">
        <f>SUM(C28:C33)</f>
        <v>0</v>
      </c>
      <c r="D34" s="30">
        <f>SUM(D28:D33)</f>
        <v>0</v>
      </c>
      <c r="E34" s="29">
        <f>SUM(E30:E33)</f>
        <v>0</v>
      </c>
      <c r="F34" s="44">
        <f>SUM(F31:F33)</f>
        <v>369</v>
      </c>
    </row>
    <row r="35" spans="1:6" ht="15.75" thickTop="1" x14ac:dyDescent="0.25">
      <c r="C35" s="45"/>
      <c r="D35" s="46"/>
      <c r="E35" s="45"/>
    </row>
    <row r="36" spans="1:6" ht="15.75" thickBot="1" x14ac:dyDescent="0.3">
      <c r="C36" s="12"/>
      <c r="D36" s="32"/>
    </row>
    <row r="37" spans="1:6" ht="15.75" thickTop="1" x14ac:dyDescent="0.25">
      <c r="A37" s="190" t="s">
        <v>30</v>
      </c>
      <c r="B37" s="209" t="s">
        <v>132</v>
      </c>
      <c r="C37" s="192" t="s">
        <v>130</v>
      </c>
      <c r="D37" s="194" t="s">
        <v>8</v>
      </c>
      <c r="E37" s="196" t="s">
        <v>9</v>
      </c>
      <c r="F37" s="198" t="s">
        <v>10</v>
      </c>
    </row>
    <row r="38" spans="1:6" ht="15.75" thickBot="1" x14ac:dyDescent="0.3">
      <c r="A38" s="191"/>
      <c r="B38" s="208"/>
      <c r="C38" s="193"/>
      <c r="D38" s="195"/>
      <c r="E38" s="197"/>
      <c r="F38" s="199"/>
    </row>
    <row r="39" spans="1:6" ht="16.5" thickTop="1" thickBot="1" x14ac:dyDescent="0.3">
      <c r="A39" s="19" t="s">
        <v>31</v>
      </c>
      <c r="B39" s="139">
        <v>35175</v>
      </c>
      <c r="C39" s="20">
        <v>19076</v>
      </c>
      <c r="D39" s="24">
        <v>5185</v>
      </c>
      <c r="E39" s="34">
        <v>4079</v>
      </c>
      <c r="F39" s="23"/>
    </row>
    <row r="40" spans="1:6" ht="15.75" thickBot="1" x14ac:dyDescent="0.3">
      <c r="A40" s="19" t="s">
        <v>32</v>
      </c>
      <c r="B40" s="139">
        <v>15999</v>
      </c>
      <c r="C40" s="25">
        <v>5862</v>
      </c>
      <c r="D40" s="47">
        <v>1612</v>
      </c>
      <c r="E40" s="34">
        <v>3113</v>
      </c>
      <c r="F40" s="23"/>
    </row>
    <row r="41" spans="1:6" ht="15.75" thickBot="1" x14ac:dyDescent="0.3">
      <c r="A41" s="19" t="s">
        <v>33</v>
      </c>
      <c r="B41" s="139">
        <v>4507</v>
      </c>
      <c r="C41" s="20">
        <v>219</v>
      </c>
      <c r="D41" s="47">
        <v>734</v>
      </c>
      <c r="E41" s="34">
        <v>2534</v>
      </c>
      <c r="F41" s="23"/>
    </row>
    <row r="42" spans="1:6" ht="15.75" thickBot="1" x14ac:dyDescent="0.3">
      <c r="A42" s="19" t="s">
        <v>34</v>
      </c>
      <c r="B42" s="139">
        <v>1357</v>
      </c>
      <c r="C42" s="20">
        <v>314</v>
      </c>
      <c r="D42" s="24">
        <v>183</v>
      </c>
      <c r="E42" s="34">
        <v>985</v>
      </c>
      <c r="F42" s="23">
        <v>188</v>
      </c>
    </row>
    <row r="43" spans="1:6" ht="15.75" thickBot="1" x14ac:dyDescent="0.3">
      <c r="A43" s="19" t="s">
        <v>35</v>
      </c>
      <c r="B43" s="139">
        <v>503</v>
      </c>
      <c r="C43" s="20">
        <v>200</v>
      </c>
      <c r="D43" s="21">
        <v>60</v>
      </c>
      <c r="E43" s="34">
        <v>972</v>
      </c>
      <c r="F43" s="23">
        <v>97</v>
      </c>
    </row>
    <row r="44" spans="1:6" ht="15.75" thickBot="1" x14ac:dyDescent="0.3">
      <c r="A44" s="19" t="s">
        <v>36</v>
      </c>
      <c r="B44" s="139"/>
      <c r="C44" s="20"/>
      <c r="D44" s="24"/>
      <c r="E44" s="34">
        <v>47</v>
      </c>
      <c r="F44" s="23"/>
    </row>
    <row r="45" spans="1:6" ht="15.75" thickBot="1" x14ac:dyDescent="0.3">
      <c r="A45" s="19" t="s">
        <v>37</v>
      </c>
      <c r="B45" s="139">
        <v>510</v>
      </c>
      <c r="C45" s="20">
        <v>485</v>
      </c>
      <c r="D45" s="24">
        <v>39</v>
      </c>
      <c r="E45" s="34">
        <v>491</v>
      </c>
      <c r="F45" s="23"/>
    </row>
    <row r="46" spans="1:6" ht="15.75" thickBot="1" x14ac:dyDescent="0.3">
      <c r="A46" s="19" t="s">
        <v>38</v>
      </c>
      <c r="B46" s="139"/>
      <c r="C46" s="20"/>
      <c r="D46" s="24"/>
      <c r="E46" s="34">
        <v>12</v>
      </c>
      <c r="F46" s="23"/>
    </row>
    <row r="47" spans="1:6" ht="15.75" thickBot="1" x14ac:dyDescent="0.3">
      <c r="A47" s="19" t="s">
        <v>39</v>
      </c>
      <c r="B47" s="139"/>
      <c r="C47" s="20"/>
      <c r="D47" s="24"/>
      <c r="E47" s="34">
        <v>346</v>
      </c>
      <c r="F47" s="23"/>
    </row>
    <row r="48" spans="1:6" ht="15.75" thickBot="1" x14ac:dyDescent="0.3">
      <c r="A48" s="19" t="s">
        <v>40</v>
      </c>
      <c r="B48" s="139">
        <v>796</v>
      </c>
      <c r="C48" s="20">
        <v>273</v>
      </c>
      <c r="D48" s="24">
        <v>89</v>
      </c>
      <c r="E48" s="34">
        <v>10</v>
      </c>
      <c r="F48" s="23"/>
    </row>
    <row r="49" spans="1:6" ht="15.75" thickBot="1" x14ac:dyDescent="0.3">
      <c r="A49" s="19" t="s">
        <v>137</v>
      </c>
      <c r="B49" s="139">
        <v>3922</v>
      </c>
      <c r="C49" s="20">
        <v>2313</v>
      </c>
      <c r="D49" s="24">
        <v>363</v>
      </c>
      <c r="E49" s="34">
        <v>27</v>
      </c>
      <c r="F49" s="23"/>
    </row>
    <row r="50" spans="1:6" ht="15.75" thickBot="1" x14ac:dyDescent="0.3">
      <c r="A50" s="43" t="s">
        <v>22</v>
      </c>
      <c r="B50" s="31">
        <f t="shared" ref="B50:F50" si="0">SUM(B39:B49)</f>
        <v>62769</v>
      </c>
      <c r="C50" s="55">
        <f t="shared" si="0"/>
        <v>28742</v>
      </c>
      <c r="D50" s="30">
        <f t="shared" si="0"/>
        <v>8265</v>
      </c>
      <c r="E50" s="29">
        <f t="shared" si="0"/>
        <v>12616</v>
      </c>
      <c r="F50" s="31">
        <f t="shared" si="0"/>
        <v>285</v>
      </c>
    </row>
    <row r="51" spans="1:6" ht="16.5" thickTop="1" thickBot="1" x14ac:dyDescent="0.3">
      <c r="C51" s="49"/>
      <c r="D51" s="48"/>
      <c r="E51" s="48"/>
      <c r="F51" s="49"/>
    </row>
    <row r="52" spans="1:6" ht="16.5" thickTop="1" thickBot="1" x14ac:dyDescent="0.3">
      <c r="A52" s="50"/>
      <c r="B52" s="120"/>
      <c r="C52" s="15"/>
      <c r="D52" s="18"/>
      <c r="E52" s="15"/>
      <c r="F52" s="18"/>
    </row>
    <row r="53" spans="1:6" ht="15.75" thickBot="1" x14ac:dyDescent="0.3">
      <c r="A53" s="51" t="s">
        <v>41</v>
      </c>
      <c r="B53" s="52">
        <f>SUM(B16,B20,B21,B25,B26,B27,B34,B50)</f>
        <v>111801</v>
      </c>
      <c r="C53" s="53">
        <f>SUM(C16,C21,C25,C26,C27,C34,C50)</f>
        <v>41262</v>
      </c>
      <c r="D53" s="52">
        <f>SUM(D16,D20,D21,D25,D26,D27,D34,D50)</f>
        <v>17112</v>
      </c>
      <c r="E53" s="53">
        <f>SUM(E16,E21,E25,E26,E27,E34,E50)</f>
        <v>20657</v>
      </c>
      <c r="F53" s="52">
        <f>SUM(F16,F21,F25,F26,F27,F34,F50)</f>
        <v>22291</v>
      </c>
    </row>
    <row r="54" spans="1:6" ht="15.75" thickBot="1" x14ac:dyDescent="0.3">
      <c r="A54" s="54"/>
      <c r="B54" s="124"/>
      <c r="C54" s="55"/>
      <c r="D54" s="31"/>
      <c r="E54" s="55"/>
      <c r="F54" s="39"/>
    </row>
    <row r="55" spans="1:6" ht="15.75" thickTop="1" x14ac:dyDescent="0.25">
      <c r="C55" s="12"/>
    </row>
    <row r="56" spans="1:6" x14ac:dyDescent="0.25">
      <c r="A56" t="s">
        <v>42</v>
      </c>
      <c r="C56" s="12"/>
    </row>
    <row r="62" spans="1:6" x14ac:dyDescent="0.25">
      <c r="B62" s="125"/>
    </row>
  </sheetData>
  <mergeCells count="24">
    <mergeCell ref="F18:F19"/>
    <mergeCell ref="A23:A24"/>
    <mergeCell ref="C23:C24"/>
    <mergeCell ref="D23:D24"/>
    <mergeCell ref="E23:E24"/>
    <mergeCell ref="F23:F24"/>
    <mergeCell ref="A18:A19"/>
    <mergeCell ref="C18:C19"/>
    <mergeCell ref="D18:D19"/>
    <mergeCell ref="E18:E19"/>
    <mergeCell ref="B18:B19"/>
    <mergeCell ref="B23:B24"/>
    <mergeCell ref="F29:F30"/>
    <mergeCell ref="A37:A38"/>
    <mergeCell ref="C37:C38"/>
    <mergeCell ref="D37:D38"/>
    <mergeCell ref="E37:E38"/>
    <mergeCell ref="F37:F38"/>
    <mergeCell ref="A29:A30"/>
    <mergeCell ref="C29:C30"/>
    <mergeCell ref="D29:D30"/>
    <mergeCell ref="E29:E30"/>
    <mergeCell ref="B29:B30"/>
    <mergeCell ref="B37:B38"/>
  </mergeCells>
  <pageMargins left="0.70866141732283472" right="0.70866141732283472" top="0.35" bottom="0.19" header="0.31496062992125984" footer="0.19"/>
  <pageSetup paperSize="9" orientation="landscape" r:id="rId1"/>
  <ignoredErrors>
    <ignoredError sqref="C53:D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X24" sqref="X24"/>
    </sheetView>
  </sheetViews>
  <sheetFormatPr defaultRowHeight="15" x14ac:dyDescent="0.25"/>
  <cols>
    <col min="1" max="1" width="22.7109375" customWidth="1"/>
  </cols>
  <sheetData>
    <row r="1" spans="1:23" ht="15.75" thickBot="1" x14ac:dyDescent="0.3">
      <c r="A1" s="56" t="s">
        <v>143</v>
      </c>
      <c r="B1" s="57"/>
      <c r="C1" s="57"/>
      <c r="D1" s="58"/>
      <c r="E1" s="58"/>
      <c r="F1" s="58"/>
      <c r="G1" s="58"/>
      <c r="H1" s="58"/>
      <c r="I1" s="58"/>
    </row>
    <row r="2" spans="1:23" ht="60" thickBot="1" x14ac:dyDescent="0.3">
      <c r="A2" s="59" t="s">
        <v>43</v>
      </c>
      <c r="B2" s="60" t="s">
        <v>44</v>
      </c>
      <c r="C2" s="61" t="s">
        <v>127</v>
      </c>
      <c r="D2" s="62" t="s">
        <v>45</v>
      </c>
      <c r="E2" s="62" t="s">
        <v>46</v>
      </c>
      <c r="F2" s="63" t="s">
        <v>47</v>
      </c>
      <c r="G2" s="63" t="s">
        <v>128</v>
      </c>
      <c r="H2" s="64" t="s">
        <v>48</v>
      </c>
      <c r="I2" s="65" t="s">
        <v>49</v>
      </c>
    </row>
    <row r="3" spans="1:23" x14ac:dyDescent="0.25">
      <c r="A3" s="66" t="s">
        <v>50</v>
      </c>
      <c r="B3" s="67">
        <v>3333</v>
      </c>
      <c r="C3" s="68">
        <v>1203</v>
      </c>
      <c r="D3" s="68">
        <v>1511</v>
      </c>
      <c r="E3" s="68">
        <v>3167</v>
      </c>
      <c r="F3" s="69">
        <v>429</v>
      </c>
      <c r="G3" s="69">
        <v>90</v>
      </c>
      <c r="H3" s="69">
        <v>393</v>
      </c>
      <c r="I3" s="70">
        <f t="shared" ref="I3:I9" si="0">SUM(B3:H3)</f>
        <v>10126</v>
      </c>
      <c r="O3" s="125"/>
      <c r="P3" s="57"/>
      <c r="Q3" s="57"/>
      <c r="R3" s="57"/>
      <c r="S3" s="57"/>
      <c r="T3" s="57"/>
      <c r="U3" s="57"/>
      <c r="V3" s="57"/>
      <c r="W3" s="125"/>
    </row>
    <row r="4" spans="1:23" x14ac:dyDescent="0.25">
      <c r="A4" s="152" t="s">
        <v>51</v>
      </c>
      <c r="B4" s="71">
        <v>5621</v>
      </c>
      <c r="C4" s="71">
        <v>3455</v>
      </c>
      <c r="D4" s="72">
        <v>449</v>
      </c>
      <c r="E4" s="71">
        <v>6197</v>
      </c>
      <c r="F4" s="73">
        <v>113</v>
      </c>
      <c r="G4" s="73">
        <v>57</v>
      </c>
      <c r="H4" s="73">
        <v>12</v>
      </c>
      <c r="I4" s="70">
        <f t="shared" si="0"/>
        <v>15904</v>
      </c>
      <c r="O4" s="125"/>
      <c r="P4" s="57"/>
      <c r="Q4" s="57"/>
      <c r="R4" s="57"/>
      <c r="S4" s="57"/>
      <c r="T4" s="57"/>
      <c r="U4" s="57"/>
      <c r="V4" s="57"/>
      <c r="W4" s="125"/>
    </row>
    <row r="5" spans="1:23" x14ac:dyDescent="0.25">
      <c r="A5" s="74" t="s">
        <v>52</v>
      </c>
      <c r="B5" s="71">
        <v>4021</v>
      </c>
      <c r="C5" s="71">
        <v>619</v>
      </c>
      <c r="D5" s="71">
        <v>71</v>
      </c>
      <c r="E5" s="71">
        <v>1234</v>
      </c>
      <c r="F5" s="73">
        <v>698</v>
      </c>
      <c r="G5" s="73">
        <v>22</v>
      </c>
      <c r="H5" s="73">
        <v>4</v>
      </c>
      <c r="I5" s="70">
        <f t="shared" si="0"/>
        <v>6669</v>
      </c>
      <c r="O5" s="125"/>
      <c r="P5" s="57"/>
      <c r="Q5" s="57"/>
      <c r="R5" s="57"/>
      <c r="S5" s="57"/>
      <c r="T5" s="57"/>
      <c r="U5" s="57"/>
      <c r="V5" s="57"/>
      <c r="W5" s="125"/>
    </row>
    <row r="6" spans="1:23" x14ac:dyDescent="0.25">
      <c r="A6" s="74" t="s">
        <v>53</v>
      </c>
      <c r="B6" s="71">
        <v>75</v>
      </c>
      <c r="C6" s="71">
        <v>58</v>
      </c>
      <c r="D6" s="71">
        <v>906</v>
      </c>
      <c r="E6" s="71">
        <v>36</v>
      </c>
      <c r="F6" s="75">
        <v>5</v>
      </c>
      <c r="G6" s="76">
        <v>2</v>
      </c>
      <c r="H6" s="73">
        <v>183</v>
      </c>
      <c r="I6" s="70">
        <f t="shared" si="0"/>
        <v>1265</v>
      </c>
      <c r="O6" s="125"/>
      <c r="P6" s="57"/>
      <c r="Q6" s="57"/>
      <c r="R6" s="57"/>
      <c r="S6" s="57"/>
      <c r="T6" s="126"/>
      <c r="U6" s="127"/>
      <c r="V6" s="57"/>
      <c r="W6" s="125"/>
    </row>
    <row r="7" spans="1:23" x14ac:dyDescent="0.25">
      <c r="A7" s="74" t="s">
        <v>123</v>
      </c>
      <c r="B7" s="77">
        <v>649</v>
      </c>
      <c r="C7" s="71">
        <v>946</v>
      </c>
      <c r="D7" s="71">
        <v>19</v>
      </c>
      <c r="E7" s="71">
        <v>399</v>
      </c>
      <c r="F7" s="73">
        <v>14</v>
      </c>
      <c r="G7" s="73">
        <v>16</v>
      </c>
      <c r="H7" s="76">
        <v>5</v>
      </c>
      <c r="I7" s="70">
        <f t="shared" si="0"/>
        <v>2048</v>
      </c>
      <c r="O7" s="125"/>
      <c r="P7" s="57"/>
      <c r="Q7" s="57"/>
      <c r="R7" s="57"/>
      <c r="S7" s="57"/>
      <c r="T7" s="57"/>
      <c r="U7" s="57"/>
      <c r="V7" s="127"/>
      <c r="W7" s="125"/>
    </row>
    <row r="8" spans="1:23" ht="15.75" thickBot="1" x14ac:dyDescent="0.3">
      <c r="A8" s="128" t="s">
        <v>131</v>
      </c>
      <c r="B8" s="77">
        <v>22</v>
      </c>
      <c r="C8" s="129">
        <v>12</v>
      </c>
      <c r="D8" s="129">
        <v>4</v>
      </c>
      <c r="E8" s="129">
        <v>22</v>
      </c>
      <c r="F8" s="130"/>
      <c r="G8" s="130"/>
      <c r="H8" s="131"/>
      <c r="I8" s="70">
        <f t="shared" si="0"/>
        <v>60</v>
      </c>
      <c r="O8" s="125"/>
      <c r="P8" s="57"/>
      <c r="Q8" s="57"/>
      <c r="R8" s="57"/>
      <c r="S8" s="57"/>
      <c r="T8" s="57"/>
      <c r="U8" s="57"/>
      <c r="V8" s="127"/>
      <c r="W8" s="125"/>
    </row>
    <row r="9" spans="1:23" ht="15.75" thickBot="1" x14ac:dyDescent="0.3">
      <c r="A9" s="78"/>
      <c r="B9" s="132">
        <f t="shared" ref="B9:H9" si="1">SUM(B3:B8)</f>
        <v>13721</v>
      </c>
      <c r="C9" s="133">
        <f t="shared" si="1"/>
        <v>6293</v>
      </c>
      <c r="D9" s="133">
        <f t="shared" si="1"/>
        <v>2960</v>
      </c>
      <c r="E9" s="133">
        <f t="shared" si="1"/>
        <v>11055</v>
      </c>
      <c r="F9" s="134">
        <f t="shared" si="1"/>
        <v>1259</v>
      </c>
      <c r="G9" s="134">
        <f t="shared" si="1"/>
        <v>187</v>
      </c>
      <c r="H9" s="134">
        <f t="shared" si="1"/>
        <v>597</v>
      </c>
      <c r="I9" s="79">
        <f t="shared" si="0"/>
        <v>36072</v>
      </c>
      <c r="O9" s="125"/>
      <c r="P9" s="125"/>
      <c r="Q9" s="125"/>
      <c r="R9" s="125"/>
      <c r="S9" s="125"/>
      <c r="T9" s="125"/>
      <c r="U9" s="125"/>
      <c r="V9" s="125"/>
      <c r="W9" s="125"/>
    </row>
    <row r="10" spans="1:23" x14ac:dyDescent="0.25">
      <c r="O10" s="125"/>
      <c r="P10" s="125"/>
      <c r="Q10" s="125"/>
      <c r="R10" s="125"/>
      <c r="S10" s="125"/>
      <c r="T10" s="125"/>
      <c r="U10" s="125"/>
      <c r="V10" s="125"/>
      <c r="W10" s="125"/>
    </row>
    <row r="12" spans="1:23" ht="15.75" thickBot="1" x14ac:dyDescent="0.3">
      <c r="A12" s="80"/>
      <c r="B12" s="58"/>
      <c r="C12" s="58"/>
      <c r="D12" s="58"/>
      <c r="E12" s="58"/>
      <c r="F12" s="58"/>
      <c r="G12" s="58"/>
      <c r="H12" s="58"/>
      <c r="I12" s="58"/>
    </row>
    <row r="13" spans="1:23" ht="48" thickBot="1" x14ac:dyDescent="0.3">
      <c r="A13" s="81" t="s">
        <v>54</v>
      </c>
      <c r="B13" s="82" t="s">
        <v>44</v>
      </c>
      <c r="C13" s="83" t="s">
        <v>127</v>
      </c>
      <c r="D13" s="84" t="s">
        <v>45</v>
      </c>
      <c r="E13" s="84" t="s">
        <v>46</v>
      </c>
      <c r="F13" s="85" t="s">
        <v>47</v>
      </c>
      <c r="G13" s="85" t="s">
        <v>129</v>
      </c>
      <c r="H13" s="86" t="s">
        <v>48</v>
      </c>
      <c r="I13" s="87" t="s">
        <v>49</v>
      </c>
    </row>
    <row r="14" spans="1:23" x14ac:dyDescent="0.25">
      <c r="A14" s="74" t="s">
        <v>55</v>
      </c>
      <c r="B14" s="77">
        <v>15655</v>
      </c>
      <c r="C14" s="71">
        <v>1</v>
      </c>
      <c r="D14" s="71"/>
      <c r="E14" s="71"/>
      <c r="F14" s="73">
        <v>443</v>
      </c>
      <c r="G14" s="73"/>
      <c r="H14" s="73"/>
      <c r="I14" s="70">
        <f t="shared" ref="I14:I25" si="2">SUM(B14:H14)</f>
        <v>16099</v>
      </c>
    </row>
    <row r="15" spans="1:23" x14ac:dyDescent="0.25">
      <c r="A15" s="74" t="s">
        <v>56</v>
      </c>
      <c r="B15" s="77">
        <v>10021</v>
      </c>
      <c r="C15" s="71">
        <v>32</v>
      </c>
      <c r="D15" s="71"/>
      <c r="E15" s="71"/>
      <c r="F15" s="73">
        <v>84</v>
      </c>
      <c r="G15" s="73"/>
      <c r="H15" s="73"/>
      <c r="I15" s="70">
        <f t="shared" si="2"/>
        <v>10137</v>
      </c>
    </row>
    <row r="16" spans="1:23" x14ac:dyDescent="0.25">
      <c r="A16" s="74" t="s">
        <v>57</v>
      </c>
      <c r="B16" s="77"/>
      <c r="C16" s="71"/>
      <c r="D16" s="71">
        <v>4246</v>
      </c>
      <c r="E16" s="71"/>
      <c r="F16" s="73"/>
      <c r="G16" s="73"/>
      <c r="H16" s="73">
        <v>42</v>
      </c>
      <c r="I16" s="70">
        <f t="shared" si="2"/>
        <v>4288</v>
      </c>
    </row>
    <row r="17" spans="1:9" x14ac:dyDescent="0.25">
      <c r="A17" s="74" t="s">
        <v>124</v>
      </c>
      <c r="B17" s="71">
        <v>4</v>
      </c>
      <c r="C17" s="71">
        <v>1039</v>
      </c>
      <c r="D17" s="71"/>
      <c r="E17" s="71"/>
      <c r="F17" s="73"/>
      <c r="G17" s="73"/>
      <c r="H17" s="73"/>
      <c r="I17" s="70">
        <f t="shared" si="2"/>
        <v>1043</v>
      </c>
    </row>
    <row r="18" spans="1:9" x14ac:dyDescent="0.25">
      <c r="A18" s="74" t="s">
        <v>125</v>
      </c>
      <c r="B18" s="77">
        <v>279</v>
      </c>
      <c r="C18" s="129"/>
      <c r="D18" s="71"/>
      <c r="E18" s="71">
        <v>24</v>
      </c>
      <c r="F18" s="73"/>
      <c r="G18" s="73"/>
      <c r="H18" s="73"/>
      <c r="I18" s="70">
        <f t="shared" si="2"/>
        <v>303</v>
      </c>
    </row>
    <row r="19" spans="1:9" x14ac:dyDescent="0.25">
      <c r="A19" s="74" t="s">
        <v>126</v>
      </c>
      <c r="B19" s="77"/>
      <c r="C19" s="71"/>
      <c r="D19" s="71"/>
      <c r="E19" s="71"/>
      <c r="F19" s="73"/>
      <c r="G19" s="73"/>
      <c r="H19" s="73"/>
      <c r="I19" s="70">
        <f t="shared" si="2"/>
        <v>0</v>
      </c>
    </row>
    <row r="20" spans="1:9" x14ac:dyDescent="0.25">
      <c r="A20" s="74" t="s">
        <v>58</v>
      </c>
      <c r="B20" s="77"/>
      <c r="C20" s="71">
        <v>506</v>
      </c>
      <c r="D20" s="71"/>
      <c r="E20" s="71"/>
      <c r="F20" s="73"/>
      <c r="G20" s="73"/>
      <c r="H20" s="73"/>
      <c r="I20" s="70">
        <f t="shared" si="2"/>
        <v>506</v>
      </c>
    </row>
    <row r="21" spans="1:9" x14ac:dyDescent="0.25">
      <c r="A21" s="74" t="s">
        <v>46</v>
      </c>
      <c r="B21" s="77"/>
      <c r="C21" s="71"/>
      <c r="D21" s="71"/>
      <c r="E21" s="71">
        <v>560</v>
      </c>
      <c r="F21" s="73"/>
      <c r="G21" s="73">
        <v>1049</v>
      </c>
      <c r="H21" s="73"/>
      <c r="I21" s="70">
        <f>SUM(B21:H21)</f>
        <v>1609</v>
      </c>
    </row>
    <row r="22" spans="1:9" x14ac:dyDescent="0.25">
      <c r="A22" s="74" t="s">
        <v>122</v>
      </c>
      <c r="B22" s="77"/>
      <c r="C22" s="71">
        <v>113</v>
      </c>
      <c r="D22" s="71"/>
      <c r="E22" s="71">
        <v>13</v>
      </c>
      <c r="F22" s="73"/>
      <c r="G22" s="73"/>
      <c r="H22" s="73"/>
      <c r="I22" s="70">
        <f t="shared" si="2"/>
        <v>126</v>
      </c>
    </row>
    <row r="23" spans="1:9" x14ac:dyDescent="0.25">
      <c r="A23" s="74" t="s">
        <v>59</v>
      </c>
      <c r="B23" s="77">
        <v>336</v>
      </c>
      <c r="C23" s="71"/>
      <c r="D23" s="71"/>
      <c r="E23" s="71"/>
      <c r="F23" s="73">
        <v>3</v>
      </c>
      <c r="G23" s="73"/>
      <c r="H23" s="73"/>
      <c r="I23" s="70">
        <f t="shared" si="2"/>
        <v>339</v>
      </c>
    </row>
    <row r="24" spans="1:9" ht="15.75" thickBot="1" x14ac:dyDescent="0.3">
      <c r="A24" s="74" t="s">
        <v>60</v>
      </c>
      <c r="B24" s="77"/>
      <c r="C24" s="71"/>
      <c r="D24" s="71">
        <v>16</v>
      </c>
      <c r="E24" s="71"/>
      <c r="F24" s="73"/>
      <c r="G24" s="73"/>
      <c r="H24" s="73">
        <v>1</v>
      </c>
      <c r="I24" s="70">
        <f t="shared" si="2"/>
        <v>17</v>
      </c>
    </row>
    <row r="25" spans="1:9" ht="15.75" thickBot="1" x14ac:dyDescent="0.3">
      <c r="A25" s="78"/>
      <c r="B25" s="132">
        <f>SUM(B14:B24)</f>
        <v>26295</v>
      </c>
      <c r="C25" s="133">
        <f t="shared" ref="C25:H25" si="3">SUM(C14:C24)</f>
        <v>1691</v>
      </c>
      <c r="D25" s="133">
        <f t="shared" si="3"/>
        <v>4262</v>
      </c>
      <c r="E25" s="133">
        <f t="shared" si="3"/>
        <v>597</v>
      </c>
      <c r="F25" s="134">
        <f t="shared" si="3"/>
        <v>530</v>
      </c>
      <c r="G25" s="134">
        <f t="shared" si="3"/>
        <v>1049</v>
      </c>
      <c r="H25" s="134">
        <f t="shared" si="3"/>
        <v>43</v>
      </c>
      <c r="I25" s="79">
        <f t="shared" si="2"/>
        <v>34467</v>
      </c>
    </row>
    <row r="27" spans="1:9" ht="15.75" thickBot="1" x14ac:dyDescent="0.3">
      <c r="A27" s="80"/>
      <c r="B27" s="58"/>
      <c r="C27" s="58"/>
      <c r="D27" s="58"/>
      <c r="E27" s="58"/>
      <c r="F27" s="58"/>
      <c r="G27" s="58"/>
      <c r="H27" s="58"/>
      <c r="I27" s="58"/>
    </row>
    <row r="28" spans="1:9" ht="15.75" thickBot="1" x14ac:dyDescent="0.3">
      <c r="A28" s="88" t="s">
        <v>22</v>
      </c>
      <c r="B28" s="89">
        <f>SUM(B9,B25)</f>
        <v>40016</v>
      </c>
      <c r="C28" s="89">
        <f t="shared" ref="C28:H28" si="4">SUM(C25,C9)</f>
        <v>7984</v>
      </c>
      <c r="D28" s="89">
        <f t="shared" si="4"/>
        <v>7222</v>
      </c>
      <c r="E28" s="89">
        <f t="shared" si="4"/>
        <v>11652</v>
      </c>
      <c r="F28" s="89">
        <f t="shared" si="4"/>
        <v>1789</v>
      </c>
      <c r="G28" s="89">
        <f t="shared" si="4"/>
        <v>1236</v>
      </c>
      <c r="H28" s="89">
        <f t="shared" si="4"/>
        <v>640</v>
      </c>
      <c r="I28" s="90">
        <f>SUM(I9,I25)</f>
        <v>70539</v>
      </c>
    </row>
    <row r="30" spans="1:9" x14ac:dyDescent="0.25">
      <c r="A30" t="s">
        <v>61</v>
      </c>
    </row>
    <row r="31" spans="1:9" ht="15.75" thickBot="1" x14ac:dyDescent="0.3"/>
    <row r="32" spans="1:9" ht="60" thickBot="1" x14ac:dyDescent="0.3">
      <c r="A32" s="59" t="s">
        <v>43</v>
      </c>
      <c r="B32" s="60" t="s">
        <v>44</v>
      </c>
      <c r="C32" s="61" t="s">
        <v>127</v>
      </c>
      <c r="D32" s="62" t="s">
        <v>45</v>
      </c>
      <c r="E32" s="62" t="s">
        <v>46</v>
      </c>
      <c r="F32" s="63" t="s">
        <v>47</v>
      </c>
      <c r="G32" s="63" t="s">
        <v>128</v>
      </c>
      <c r="H32" s="64" t="s">
        <v>48</v>
      </c>
      <c r="I32" s="65" t="s">
        <v>49</v>
      </c>
    </row>
    <row r="33" spans="1:22" x14ac:dyDescent="0.25">
      <c r="A33" s="66" t="s">
        <v>50</v>
      </c>
      <c r="B33" s="91">
        <f t="shared" ref="B33:B39" si="5">(B3/I3)*100</f>
        <v>32.915267627888603</v>
      </c>
      <c r="C33" s="91">
        <f t="shared" ref="C33:C39" si="6">(C3/I3)*100</f>
        <v>11.880308117716769</v>
      </c>
      <c r="D33" s="91">
        <f t="shared" ref="D33:D39" si="7">(D3/I3)*100</f>
        <v>14.921983014023308</v>
      </c>
      <c r="E33" s="91">
        <f t="shared" ref="E33:E39" si="8">(E3/I3)*100</f>
        <v>31.27592336559352</v>
      </c>
      <c r="F33" s="91">
        <f t="shared" ref="F33:F39" si="9">(F3/I3)*100</f>
        <v>4.2366186055698201</v>
      </c>
      <c r="G33" s="91">
        <f t="shared" ref="G33:G39" si="10">(G3/I3)*100</f>
        <v>0.88880110606359874</v>
      </c>
      <c r="H33" s="92">
        <f t="shared" ref="H33:H39" si="11">(H3/I3)*100</f>
        <v>3.8810981631443808</v>
      </c>
      <c r="I33" s="93">
        <f t="shared" ref="I33:I38" si="12">SUM(B33:H33)</f>
        <v>100.00000000000001</v>
      </c>
    </row>
    <row r="34" spans="1:22" x14ac:dyDescent="0.25">
      <c r="A34" s="94" t="s">
        <v>51</v>
      </c>
      <c r="B34" s="91">
        <f t="shared" si="5"/>
        <v>35.343309859154928</v>
      </c>
      <c r="C34" s="91">
        <f t="shared" si="6"/>
        <v>21.724094567404425</v>
      </c>
      <c r="D34" s="91">
        <f t="shared" si="7"/>
        <v>2.8231891348088531</v>
      </c>
      <c r="E34" s="91">
        <f t="shared" si="8"/>
        <v>38.96504024144869</v>
      </c>
      <c r="F34" s="91">
        <f t="shared" si="9"/>
        <v>0.7105130784708249</v>
      </c>
      <c r="G34" s="91">
        <f t="shared" si="10"/>
        <v>0.35840040241448695</v>
      </c>
      <c r="H34" s="92">
        <f t="shared" si="11"/>
        <v>7.5452716297786715E-2</v>
      </c>
      <c r="I34" s="70">
        <f t="shared" si="12"/>
        <v>100</v>
      </c>
    </row>
    <row r="35" spans="1:22" x14ac:dyDescent="0.25">
      <c r="A35" s="74" t="s">
        <v>52</v>
      </c>
      <c r="B35" s="91">
        <f t="shared" si="5"/>
        <v>60.293897136002393</v>
      </c>
      <c r="C35" s="91">
        <f t="shared" si="6"/>
        <v>9.2817513870145447</v>
      </c>
      <c r="D35" s="91">
        <f t="shared" si="7"/>
        <v>1.064627380416854</v>
      </c>
      <c r="E35" s="91">
        <f t="shared" si="8"/>
        <v>18.503523766681663</v>
      </c>
      <c r="F35" s="91">
        <f t="shared" si="9"/>
        <v>10.466336782126255</v>
      </c>
      <c r="G35" s="91">
        <f t="shared" si="10"/>
        <v>0.32988454041085619</v>
      </c>
      <c r="H35" s="92">
        <f t="shared" si="11"/>
        <v>5.9979007347428392E-2</v>
      </c>
      <c r="I35" s="70">
        <f t="shared" si="12"/>
        <v>99.999999999999986</v>
      </c>
      <c r="V35" s="125"/>
    </row>
    <row r="36" spans="1:22" x14ac:dyDescent="0.25">
      <c r="A36" s="74" t="s">
        <v>53</v>
      </c>
      <c r="B36" s="91">
        <f t="shared" si="5"/>
        <v>5.928853754940711</v>
      </c>
      <c r="C36" s="91">
        <f t="shared" si="6"/>
        <v>4.5849802371541504</v>
      </c>
      <c r="D36" s="91">
        <f t="shared" si="7"/>
        <v>71.620553359683797</v>
      </c>
      <c r="E36" s="91">
        <f t="shared" si="8"/>
        <v>2.8458498023715415</v>
      </c>
      <c r="F36" s="91">
        <f t="shared" si="9"/>
        <v>0.39525691699604742</v>
      </c>
      <c r="G36" s="91">
        <f t="shared" si="10"/>
        <v>0.15810276679841898</v>
      </c>
      <c r="H36" s="92">
        <f t="shared" si="11"/>
        <v>14.466403162055336</v>
      </c>
      <c r="I36" s="70">
        <f t="shared" si="12"/>
        <v>100</v>
      </c>
    </row>
    <row r="37" spans="1:22" x14ac:dyDescent="0.25">
      <c r="A37" s="135" t="s">
        <v>123</v>
      </c>
      <c r="B37" s="95">
        <f t="shared" si="5"/>
        <v>31.689453125</v>
      </c>
      <c r="C37" s="95">
        <f t="shared" si="6"/>
        <v>46.19140625</v>
      </c>
      <c r="D37" s="95">
        <f t="shared" si="7"/>
        <v>0.927734375</v>
      </c>
      <c r="E37" s="95">
        <f t="shared" si="8"/>
        <v>19.482421875</v>
      </c>
      <c r="F37" s="95">
        <f t="shared" si="9"/>
        <v>0.68359375</v>
      </c>
      <c r="G37" s="95">
        <f t="shared" si="10"/>
        <v>0.78125</v>
      </c>
      <c r="H37" s="96">
        <f t="shared" si="11"/>
        <v>0.244140625</v>
      </c>
      <c r="I37" s="70">
        <f t="shared" si="12"/>
        <v>100</v>
      </c>
    </row>
    <row r="38" spans="1:22" ht="15.75" thickBot="1" x14ac:dyDescent="0.3">
      <c r="A38" s="74" t="s">
        <v>131</v>
      </c>
      <c r="B38" s="136">
        <f t="shared" si="5"/>
        <v>36.666666666666664</v>
      </c>
      <c r="C38" s="136">
        <f t="shared" si="6"/>
        <v>20</v>
      </c>
      <c r="D38" s="136">
        <f t="shared" si="7"/>
        <v>6.666666666666667</v>
      </c>
      <c r="E38" s="136">
        <f t="shared" si="8"/>
        <v>36.666666666666664</v>
      </c>
      <c r="F38" s="136">
        <f t="shared" si="9"/>
        <v>0</v>
      </c>
      <c r="G38" s="136">
        <f t="shared" si="10"/>
        <v>0</v>
      </c>
      <c r="H38" s="137">
        <f t="shared" si="11"/>
        <v>0</v>
      </c>
      <c r="I38" s="70">
        <f t="shared" si="12"/>
        <v>100</v>
      </c>
    </row>
    <row r="39" spans="1:22" ht="15.75" thickBot="1" x14ac:dyDescent="0.3">
      <c r="A39" s="78"/>
      <c r="B39" s="97">
        <f t="shared" si="5"/>
        <v>38.03781326236416</v>
      </c>
      <c r="C39" s="97">
        <f t="shared" si="6"/>
        <v>17.445664227101354</v>
      </c>
      <c r="D39" s="97">
        <f t="shared" si="7"/>
        <v>8.2058106010201826</v>
      </c>
      <c r="E39" s="97">
        <f t="shared" si="8"/>
        <v>30.647039254823689</v>
      </c>
      <c r="F39" s="97">
        <f t="shared" si="9"/>
        <v>3.4902417387447331</v>
      </c>
      <c r="G39" s="97">
        <f t="shared" si="10"/>
        <v>0.51840762918607231</v>
      </c>
      <c r="H39" s="98">
        <f t="shared" si="11"/>
        <v>1.6550232867598138</v>
      </c>
      <c r="I39" s="79">
        <f t="shared" ref="I39" si="13">SUM(B39:H39)</f>
        <v>100</v>
      </c>
    </row>
    <row r="44" spans="1:22" x14ac:dyDescent="0.25">
      <c r="D44" s="125"/>
    </row>
  </sheetData>
  <hyperlinks>
    <hyperlink ref="A4" location="'Dettaglio Farmacie'!A1" display="FARMACIE"/>
    <hyperlink ref="A34" location="'dettaglio Farmacie'!A1" display="FARMACIE"/>
  </hyperlinks>
  <pageMargins left="0.70866141732283472" right="0.70866141732283472" top="0.33" bottom="0.2899999999999999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V43" sqref="V43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8.28515625" customWidth="1"/>
    <col min="9" max="9" width="8.28515625" customWidth="1"/>
    <col min="216" max="216" width="24.7109375" customWidth="1"/>
    <col min="217" max="217" width="12" customWidth="1"/>
    <col min="218" max="218" width="11.42578125" customWidth="1"/>
    <col min="220" max="220" width="8.7109375" customWidth="1"/>
    <col min="221" max="221" width="10.5703125" customWidth="1"/>
    <col min="222" max="222" width="16.7109375" customWidth="1"/>
    <col min="472" max="472" width="24.7109375" customWidth="1"/>
    <col min="473" max="473" width="12" customWidth="1"/>
    <col min="474" max="474" width="11.42578125" customWidth="1"/>
    <col min="476" max="476" width="8.7109375" customWidth="1"/>
    <col min="477" max="477" width="10.5703125" customWidth="1"/>
    <col min="478" max="478" width="16.7109375" customWidth="1"/>
    <col min="728" max="728" width="24.7109375" customWidth="1"/>
    <col min="729" max="729" width="12" customWidth="1"/>
    <col min="730" max="730" width="11.42578125" customWidth="1"/>
    <col min="732" max="732" width="8.7109375" customWidth="1"/>
    <col min="733" max="733" width="10.5703125" customWidth="1"/>
    <col min="734" max="734" width="16.7109375" customWidth="1"/>
    <col min="984" max="984" width="24.7109375" customWidth="1"/>
    <col min="985" max="985" width="12" customWidth="1"/>
    <col min="986" max="986" width="11.42578125" customWidth="1"/>
    <col min="988" max="988" width="8.7109375" customWidth="1"/>
    <col min="989" max="989" width="10.5703125" customWidth="1"/>
    <col min="990" max="990" width="16.7109375" customWidth="1"/>
    <col min="1240" max="1240" width="24.7109375" customWidth="1"/>
    <col min="1241" max="1241" width="12" customWidth="1"/>
    <col min="1242" max="1242" width="11.42578125" customWidth="1"/>
    <col min="1244" max="1244" width="8.7109375" customWidth="1"/>
    <col min="1245" max="1245" width="10.5703125" customWidth="1"/>
    <col min="1246" max="1246" width="16.7109375" customWidth="1"/>
    <col min="1496" max="1496" width="24.7109375" customWidth="1"/>
    <col min="1497" max="1497" width="12" customWidth="1"/>
    <col min="1498" max="1498" width="11.42578125" customWidth="1"/>
    <col min="1500" max="1500" width="8.7109375" customWidth="1"/>
    <col min="1501" max="1501" width="10.5703125" customWidth="1"/>
    <col min="1502" max="1502" width="16.7109375" customWidth="1"/>
    <col min="1752" max="1752" width="24.7109375" customWidth="1"/>
    <col min="1753" max="1753" width="12" customWidth="1"/>
    <col min="1754" max="1754" width="11.42578125" customWidth="1"/>
    <col min="1756" max="1756" width="8.7109375" customWidth="1"/>
    <col min="1757" max="1757" width="10.5703125" customWidth="1"/>
    <col min="1758" max="1758" width="16.7109375" customWidth="1"/>
    <col min="2008" max="2008" width="24.7109375" customWidth="1"/>
    <col min="2009" max="2009" width="12" customWidth="1"/>
    <col min="2010" max="2010" width="11.42578125" customWidth="1"/>
    <col min="2012" max="2012" width="8.7109375" customWidth="1"/>
    <col min="2013" max="2013" width="10.5703125" customWidth="1"/>
    <col min="2014" max="2014" width="16.7109375" customWidth="1"/>
    <col min="2264" max="2264" width="24.7109375" customWidth="1"/>
    <col min="2265" max="2265" width="12" customWidth="1"/>
    <col min="2266" max="2266" width="11.42578125" customWidth="1"/>
    <col min="2268" max="2268" width="8.7109375" customWidth="1"/>
    <col min="2269" max="2269" width="10.5703125" customWidth="1"/>
    <col min="2270" max="2270" width="16.7109375" customWidth="1"/>
    <col min="2520" max="2520" width="24.7109375" customWidth="1"/>
    <col min="2521" max="2521" width="12" customWidth="1"/>
    <col min="2522" max="2522" width="11.42578125" customWidth="1"/>
    <col min="2524" max="2524" width="8.7109375" customWidth="1"/>
    <col min="2525" max="2525" width="10.5703125" customWidth="1"/>
    <col min="2526" max="2526" width="16.7109375" customWidth="1"/>
    <col min="2776" max="2776" width="24.7109375" customWidth="1"/>
    <col min="2777" max="2777" width="12" customWidth="1"/>
    <col min="2778" max="2778" width="11.42578125" customWidth="1"/>
    <col min="2780" max="2780" width="8.7109375" customWidth="1"/>
    <col min="2781" max="2781" width="10.5703125" customWidth="1"/>
    <col min="2782" max="2782" width="16.7109375" customWidth="1"/>
    <col min="3032" max="3032" width="24.7109375" customWidth="1"/>
    <col min="3033" max="3033" width="12" customWidth="1"/>
    <col min="3034" max="3034" width="11.42578125" customWidth="1"/>
    <col min="3036" max="3036" width="8.7109375" customWidth="1"/>
    <col min="3037" max="3037" width="10.5703125" customWidth="1"/>
    <col min="3038" max="3038" width="16.7109375" customWidth="1"/>
    <col min="3288" max="3288" width="24.7109375" customWidth="1"/>
    <col min="3289" max="3289" width="12" customWidth="1"/>
    <col min="3290" max="3290" width="11.42578125" customWidth="1"/>
    <col min="3292" max="3292" width="8.7109375" customWidth="1"/>
    <col min="3293" max="3293" width="10.5703125" customWidth="1"/>
    <col min="3294" max="3294" width="16.7109375" customWidth="1"/>
    <col min="3544" max="3544" width="24.7109375" customWidth="1"/>
    <col min="3545" max="3545" width="12" customWidth="1"/>
    <col min="3546" max="3546" width="11.42578125" customWidth="1"/>
    <col min="3548" max="3548" width="8.7109375" customWidth="1"/>
    <col min="3549" max="3549" width="10.5703125" customWidth="1"/>
    <col min="3550" max="3550" width="16.7109375" customWidth="1"/>
    <col min="3800" max="3800" width="24.7109375" customWidth="1"/>
    <col min="3801" max="3801" width="12" customWidth="1"/>
    <col min="3802" max="3802" width="11.42578125" customWidth="1"/>
    <col min="3804" max="3804" width="8.7109375" customWidth="1"/>
    <col min="3805" max="3805" width="10.5703125" customWidth="1"/>
    <col min="3806" max="3806" width="16.7109375" customWidth="1"/>
    <col min="4056" max="4056" width="24.7109375" customWidth="1"/>
    <col min="4057" max="4057" width="12" customWidth="1"/>
    <col min="4058" max="4058" width="11.42578125" customWidth="1"/>
    <col min="4060" max="4060" width="8.7109375" customWidth="1"/>
    <col min="4061" max="4061" width="10.5703125" customWidth="1"/>
    <col min="4062" max="4062" width="16.7109375" customWidth="1"/>
    <col min="4312" max="4312" width="24.7109375" customWidth="1"/>
    <col min="4313" max="4313" width="12" customWidth="1"/>
    <col min="4314" max="4314" width="11.42578125" customWidth="1"/>
    <col min="4316" max="4316" width="8.7109375" customWidth="1"/>
    <col min="4317" max="4317" width="10.5703125" customWidth="1"/>
    <col min="4318" max="4318" width="16.7109375" customWidth="1"/>
    <col min="4568" max="4568" width="24.7109375" customWidth="1"/>
    <col min="4569" max="4569" width="12" customWidth="1"/>
    <col min="4570" max="4570" width="11.42578125" customWidth="1"/>
    <col min="4572" max="4572" width="8.7109375" customWidth="1"/>
    <col min="4573" max="4573" width="10.5703125" customWidth="1"/>
    <col min="4574" max="4574" width="16.7109375" customWidth="1"/>
    <col min="4824" max="4824" width="24.7109375" customWidth="1"/>
    <col min="4825" max="4825" width="12" customWidth="1"/>
    <col min="4826" max="4826" width="11.42578125" customWidth="1"/>
    <col min="4828" max="4828" width="8.7109375" customWidth="1"/>
    <col min="4829" max="4829" width="10.5703125" customWidth="1"/>
    <col min="4830" max="4830" width="16.7109375" customWidth="1"/>
    <col min="5080" max="5080" width="24.7109375" customWidth="1"/>
    <col min="5081" max="5081" width="12" customWidth="1"/>
    <col min="5082" max="5082" width="11.42578125" customWidth="1"/>
    <col min="5084" max="5084" width="8.7109375" customWidth="1"/>
    <col min="5085" max="5085" width="10.5703125" customWidth="1"/>
    <col min="5086" max="5086" width="16.7109375" customWidth="1"/>
    <col min="5336" max="5336" width="24.7109375" customWidth="1"/>
    <col min="5337" max="5337" width="12" customWidth="1"/>
    <col min="5338" max="5338" width="11.42578125" customWidth="1"/>
    <col min="5340" max="5340" width="8.7109375" customWidth="1"/>
    <col min="5341" max="5341" width="10.5703125" customWidth="1"/>
    <col min="5342" max="5342" width="16.7109375" customWidth="1"/>
    <col min="5592" max="5592" width="24.7109375" customWidth="1"/>
    <col min="5593" max="5593" width="12" customWidth="1"/>
    <col min="5594" max="5594" width="11.42578125" customWidth="1"/>
    <col min="5596" max="5596" width="8.7109375" customWidth="1"/>
    <col min="5597" max="5597" width="10.5703125" customWidth="1"/>
    <col min="5598" max="5598" width="16.7109375" customWidth="1"/>
    <col min="5848" max="5848" width="24.7109375" customWidth="1"/>
    <col min="5849" max="5849" width="12" customWidth="1"/>
    <col min="5850" max="5850" width="11.42578125" customWidth="1"/>
    <col min="5852" max="5852" width="8.7109375" customWidth="1"/>
    <col min="5853" max="5853" width="10.5703125" customWidth="1"/>
    <col min="5854" max="5854" width="16.7109375" customWidth="1"/>
    <col min="6104" max="6104" width="24.7109375" customWidth="1"/>
    <col min="6105" max="6105" width="12" customWidth="1"/>
    <col min="6106" max="6106" width="11.42578125" customWidth="1"/>
    <col min="6108" max="6108" width="8.7109375" customWidth="1"/>
    <col min="6109" max="6109" width="10.5703125" customWidth="1"/>
    <col min="6110" max="6110" width="16.7109375" customWidth="1"/>
    <col min="6360" max="6360" width="24.7109375" customWidth="1"/>
    <col min="6361" max="6361" width="12" customWidth="1"/>
    <col min="6362" max="6362" width="11.42578125" customWidth="1"/>
    <col min="6364" max="6364" width="8.7109375" customWidth="1"/>
    <col min="6365" max="6365" width="10.5703125" customWidth="1"/>
    <col min="6366" max="6366" width="16.7109375" customWidth="1"/>
    <col min="6616" max="6616" width="24.7109375" customWidth="1"/>
    <col min="6617" max="6617" width="12" customWidth="1"/>
    <col min="6618" max="6618" width="11.42578125" customWidth="1"/>
    <col min="6620" max="6620" width="8.7109375" customWidth="1"/>
    <col min="6621" max="6621" width="10.5703125" customWidth="1"/>
    <col min="6622" max="6622" width="16.7109375" customWidth="1"/>
    <col min="6872" max="6872" width="24.7109375" customWidth="1"/>
    <col min="6873" max="6873" width="12" customWidth="1"/>
    <col min="6874" max="6874" width="11.42578125" customWidth="1"/>
    <col min="6876" max="6876" width="8.7109375" customWidth="1"/>
    <col min="6877" max="6877" width="10.5703125" customWidth="1"/>
    <col min="6878" max="6878" width="16.7109375" customWidth="1"/>
    <col min="7128" max="7128" width="24.7109375" customWidth="1"/>
    <col min="7129" max="7129" width="12" customWidth="1"/>
    <col min="7130" max="7130" width="11.42578125" customWidth="1"/>
    <col min="7132" max="7132" width="8.7109375" customWidth="1"/>
    <col min="7133" max="7133" width="10.5703125" customWidth="1"/>
    <col min="7134" max="7134" width="16.7109375" customWidth="1"/>
    <col min="7384" max="7384" width="24.7109375" customWidth="1"/>
    <col min="7385" max="7385" width="12" customWidth="1"/>
    <col min="7386" max="7386" width="11.42578125" customWidth="1"/>
    <col min="7388" max="7388" width="8.7109375" customWidth="1"/>
    <col min="7389" max="7389" width="10.5703125" customWidth="1"/>
    <col min="7390" max="7390" width="16.7109375" customWidth="1"/>
    <col min="7640" max="7640" width="24.7109375" customWidth="1"/>
    <col min="7641" max="7641" width="12" customWidth="1"/>
    <col min="7642" max="7642" width="11.42578125" customWidth="1"/>
    <col min="7644" max="7644" width="8.7109375" customWidth="1"/>
    <col min="7645" max="7645" width="10.5703125" customWidth="1"/>
    <col min="7646" max="7646" width="16.7109375" customWidth="1"/>
    <col min="7896" max="7896" width="24.7109375" customWidth="1"/>
    <col min="7897" max="7897" width="12" customWidth="1"/>
    <col min="7898" max="7898" width="11.42578125" customWidth="1"/>
    <col min="7900" max="7900" width="8.7109375" customWidth="1"/>
    <col min="7901" max="7901" width="10.5703125" customWidth="1"/>
    <col min="7902" max="7902" width="16.7109375" customWidth="1"/>
    <col min="8152" max="8152" width="24.7109375" customWidth="1"/>
    <col min="8153" max="8153" width="12" customWidth="1"/>
    <col min="8154" max="8154" width="11.42578125" customWidth="1"/>
    <col min="8156" max="8156" width="8.7109375" customWidth="1"/>
    <col min="8157" max="8157" width="10.5703125" customWidth="1"/>
    <col min="8158" max="8158" width="16.7109375" customWidth="1"/>
    <col min="8408" max="8408" width="24.7109375" customWidth="1"/>
    <col min="8409" max="8409" width="12" customWidth="1"/>
    <col min="8410" max="8410" width="11.42578125" customWidth="1"/>
    <col min="8412" max="8412" width="8.7109375" customWidth="1"/>
    <col min="8413" max="8413" width="10.5703125" customWidth="1"/>
    <col min="8414" max="8414" width="16.7109375" customWidth="1"/>
    <col min="8664" max="8664" width="24.7109375" customWidth="1"/>
    <col min="8665" max="8665" width="12" customWidth="1"/>
    <col min="8666" max="8666" width="11.42578125" customWidth="1"/>
    <col min="8668" max="8668" width="8.7109375" customWidth="1"/>
    <col min="8669" max="8669" width="10.5703125" customWidth="1"/>
    <col min="8670" max="8670" width="16.7109375" customWidth="1"/>
    <col min="8920" max="8920" width="24.7109375" customWidth="1"/>
    <col min="8921" max="8921" width="12" customWidth="1"/>
    <col min="8922" max="8922" width="11.42578125" customWidth="1"/>
    <col min="8924" max="8924" width="8.7109375" customWidth="1"/>
    <col min="8925" max="8925" width="10.5703125" customWidth="1"/>
    <col min="8926" max="8926" width="16.7109375" customWidth="1"/>
    <col min="9176" max="9176" width="24.7109375" customWidth="1"/>
    <col min="9177" max="9177" width="12" customWidth="1"/>
    <col min="9178" max="9178" width="11.42578125" customWidth="1"/>
    <col min="9180" max="9180" width="8.7109375" customWidth="1"/>
    <col min="9181" max="9181" width="10.5703125" customWidth="1"/>
    <col min="9182" max="9182" width="16.7109375" customWidth="1"/>
    <col min="9432" max="9432" width="24.7109375" customWidth="1"/>
    <col min="9433" max="9433" width="12" customWidth="1"/>
    <col min="9434" max="9434" width="11.42578125" customWidth="1"/>
    <col min="9436" max="9436" width="8.7109375" customWidth="1"/>
    <col min="9437" max="9437" width="10.5703125" customWidth="1"/>
    <col min="9438" max="9438" width="16.7109375" customWidth="1"/>
    <col min="9688" max="9688" width="24.7109375" customWidth="1"/>
    <col min="9689" max="9689" width="12" customWidth="1"/>
    <col min="9690" max="9690" width="11.42578125" customWidth="1"/>
    <col min="9692" max="9692" width="8.7109375" customWidth="1"/>
    <col min="9693" max="9693" width="10.5703125" customWidth="1"/>
    <col min="9694" max="9694" width="16.7109375" customWidth="1"/>
    <col min="9944" max="9944" width="24.7109375" customWidth="1"/>
    <col min="9945" max="9945" width="12" customWidth="1"/>
    <col min="9946" max="9946" width="11.42578125" customWidth="1"/>
    <col min="9948" max="9948" width="8.7109375" customWidth="1"/>
    <col min="9949" max="9949" width="10.5703125" customWidth="1"/>
    <col min="9950" max="9950" width="16.7109375" customWidth="1"/>
    <col min="10200" max="10200" width="24.7109375" customWidth="1"/>
    <col min="10201" max="10201" width="12" customWidth="1"/>
    <col min="10202" max="10202" width="11.42578125" customWidth="1"/>
    <col min="10204" max="10204" width="8.7109375" customWidth="1"/>
    <col min="10205" max="10205" width="10.5703125" customWidth="1"/>
    <col min="10206" max="10206" width="16.7109375" customWidth="1"/>
    <col min="10456" max="10456" width="24.7109375" customWidth="1"/>
    <col min="10457" max="10457" width="12" customWidth="1"/>
    <col min="10458" max="10458" width="11.42578125" customWidth="1"/>
    <col min="10460" max="10460" width="8.7109375" customWidth="1"/>
    <col min="10461" max="10461" width="10.5703125" customWidth="1"/>
    <col min="10462" max="10462" width="16.7109375" customWidth="1"/>
    <col min="10712" max="10712" width="24.7109375" customWidth="1"/>
    <col min="10713" max="10713" width="12" customWidth="1"/>
    <col min="10714" max="10714" width="11.42578125" customWidth="1"/>
    <col min="10716" max="10716" width="8.7109375" customWidth="1"/>
    <col min="10717" max="10717" width="10.5703125" customWidth="1"/>
    <col min="10718" max="10718" width="16.7109375" customWidth="1"/>
    <col min="10968" max="10968" width="24.7109375" customWidth="1"/>
    <col min="10969" max="10969" width="12" customWidth="1"/>
    <col min="10970" max="10970" width="11.42578125" customWidth="1"/>
    <col min="10972" max="10972" width="8.7109375" customWidth="1"/>
    <col min="10973" max="10973" width="10.5703125" customWidth="1"/>
    <col min="10974" max="10974" width="16.7109375" customWidth="1"/>
    <col min="11224" max="11224" width="24.7109375" customWidth="1"/>
    <col min="11225" max="11225" width="12" customWidth="1"/>
    <col min="11226" max="11226" width="11.42578125" customWidth="1"/>
    <col min="11228" max="11228" width="8.7109375" customWidth="1"/>
    <col min="11229" max="11229" width="10.5703125" customWidth="1"/>
    <col min="11230" max="11230" width="16.7109375" customWidth="1"/>
    <col min="11480" max="11480" width="24.7109375" customWidth="1"/>
    <col min="11481" max="11481" width="12" customWidth="1"/>
    <col min="11482" max="11482" width="11.42578125" customWidth="1"/>
    <col min="11484" max="11484" width="8.7109375" customWidth="1"/>
    <col min="11485" max="11485" width="10.5703125" customWidth="1"/>
    <col min="11486" max="11486" width="16.7109375" customWidth="1"/>
    <col min="11736" max="11736" width="24.7109375" customWidth="1"/>
    <col min="11737" max="11737" width="12" customWidth="1"/>
    <col min="11738" max="11738" width="11.42578125" customWidth="1"/>
    <col min="11740" max="11740" width="8.7109375" customWidth="1"/>
    <col min="11741" max="11741" width="10.5703125" customWidth="1"/>
    <col min="11742" max="11742" width="16.7109375" customWidth="1"/>
    <col min="11992" max="11992" width="24.7109375" customWidth="1"/>
    <col min="11993" max="11993" width="12" customWidth="1"/>
    <col min="11994" max="11994" width="11.42578125" customWidth="1"/>
    <col min="11996" max="11996" width="8.7109375" customWidth="1"/>
    <col min="11997" max="11997" width="10.5703125" customWidth="1"/>
    <col min="11998" max="11998" width="16.7109375" customWidth="1"/>
    <col min="12248" max="12248" width="24.7109375" customWidth="1"/>
    <col min="12249" max="12249" width="12" customWidth="1"/>
    <col min="12250" max="12250" width="11.42578125" customWidth="1"/>
    <col min="12252" max="12252" width="8.7109375" customWidth="1"/>
    <col min="12253" max="12253" width="10.5703125" customWidth="1"/>
    <col min="12254" max="12254" width="16.7109375" customWidth="1"/>
    <col min="12504" max="12504" width="24.7109375" customWidth="1"/>
    <col min="12505" max="12505" width="12" customWidth="1"/>
    <col min="12506" max="12506" width="11.42578125" customWidth="1"/>
    <col min="12508" max="12508" width="8.7109375" customWidth="1"/>
    <col min="12509" max="12509" width="10.5703125" customWidth="1"/>
    <col min="12510" max="12510" width="16.7109375" customWidth="1"/>
    <col min="12760" max="12760" width="24.7109375" customWidth="1"/>
    <col min="12761" max="12761" width="12" customWidth="1"/>
    <col min="12762" max="12762" width="11.42578125" customWidth="1"/>
    <col min="12764" max="12764" width="8.7109375" customWidth="1"/>
    <col min="12765" max="12765" width="10.5703125" customWidth="1"/>
    <col min="12766" max="12766" width="16.7109375" customWidth="1"/>
    <col min="13016" max="13016" width="24.7109375" customWidth="1"/>
    <col min="13017" max="13017" width="12" customWidth="1"/>
    <col min="13018" max="13018" width="11.42578125" customWidth="1"/>
    <col min="13020" max="13020" width="8.7109375" customWidth="1"/>
    <col min="13021" max="13021" width="10.5703125" customWidth="1"/>
    <col min="13022" max="13022" width="16.7109375" customWidth="1"/>
    <col min="13272" max="13272" width="24.7109375" customWidth="1"/>
    <col min="13273" max="13273" width="12" customWidth="1"/>
    <col min="13274" max="13274" width="11.42578125" customWidth="1"/>
    <col min="13276" max="13276" width="8.7109375" customWidth="1"/>
    <col min="13277" max="13277" width="10.5703125" customWidth="1"/>
    <col min="13278" max="13278" width="16.7109375" customWidth="1"/>
    <col min="13528" max="13528" width="24.7109375" customWidth="1"/>
    <col min="13529" max="13529" width="12" customWidth="1"/>
    <col min="13530" max="13530" width="11.42578125" customWidth="1"/>
    <col min="13532" max="13532" width="8.7109375" customWidth="1"/>
    <col min="13533" max="13533" width="10.5703125" customWidth="1"/>
    <col min="13534" max="13534" width="16.7109375" customWidth="1"/>
    <col min="13784" max="13784" width="24.7109375" customWidth="1"/>
    <col min="13785" max="13785" width="12" customWidth="1"/>
    <col min="13786" max="13786" width="11.42578125" customWidth="1"/>
    <col min="13788" max="13788" width="8.7109375" customWidth="1"/>
    <col min="13789" max="13789" width="10.5703125" customWidth="1"/>
    <col min="13790" max="13790" width="16.7109375" customWidth="1"/>
    <col min="14040" max="14040" width="24.7109375" customWidth="1"/>
    <col min="14041" max="14041" width="12" customWidth="1"/>
    <col min="14042" max="14042" width="11.42578125" customWidth="1"/>
    <col min="14044" max="14044" width="8.7109375" customWidth="1"/>
    <col min="14045" max="14045" width="10.5703125" customWidth="1"/>
    <col min="14046" max="14046" width="16.7109375" customWidth="1"/>
    <col min="14296" max="14296" width="24.7109375" customWidth="1"/>
    <col min="14297" max="14297" width="12" customWidth="1"/>
    <col min="14298" max="14298" width="11.42578125" customWidth="1"/>
    <col min="14300" max="14300" width="8.7109375" customWidth="1"/>
    <col min="14301" max="14301" width="10.5703125" customWidth="1"/>
    <col min="14302" max="14302" width="16.7109375" customWidth="1"/>
    <col min="14552" max="14552" width="24.7109375" customWidth="1"/>
    <col min="14553" max="14553" width="12" customWidth="1"/>
    <col min="14554" max="14554" width="11.42578125" customWidth="1"/>
    <col min="14556" max="14556" width="8.7109375" customWidth="1"/>
    <col min="14557" max="14557" width="10.5703125" customWidth="1"/>
    <col min="14558" max="14558" width="16.7109375" customWidth="1"/>
    <col min="14808" max="14808" width="24.7109375" customWidth="1"/>
    <col min="14809" max="14809" width="12" customWidth="1"/>
    <col min="14810" max="14810" width="11.42578125" customWidth="1"/>
    <col min="14812" max="14812" width="8.7109375" customWidth="1"/>
    <col min="14813" max="14813" width="10.5703125" customWidth="1"/>
    <col min="14814" max="14814" width="16.7109375" customWidth="1"/>
    <col min="15064" max="15064" width="24.7109375" customWidth="1"/>
    <col min="15065" max="15065" width="12" customWidth="1"/>
    <col min="15066" max="15066" width="11.42578125" customWidth="1"/>
    <col min="15068" max="15068" width="8.7109375" customWidth="1"/>
    <col min="15069" max="15069" width="10.5703125" customWidth="1"/>
    <col min="15070" max="15070" width="16.7109375" customWidth="1"/>
    <col min="15320" max="15320" width="24.7109375" customWidth="1"/>
    <col min="15321" max="15321" width="12" customWidth="1"/>
    <col min="15322" max="15322" width="11.42578125" customWidth="1"/>
    <col min="15324" max="15324" width="8.7109375" customWidth="1"/>
    <col min="15325" max="15325" width="10.5703125" customWidth="1"/>
    <col min="15326" max="15326" width="16.7109375" customWidth="1"/>
    <col min="15576" max="15576" width="24.7109375" customWidth="1"/>
    <col min="15577" max="15577" width="12" customWidth="1"/>
    <col min="15578" max="15578" width="11.42578125" customWidth="1"/>
    <col min="15580" max="15580" width="8.7109375" customWidth="1"/>
    <col min="15581" max="15581" width="10.5703125" customWidth="1"/>
    <col min="15582" max="15582" width="16.7109375" customWidth="1"/>
    <col min="15832" max="15832" width="24.7109375" customWidth="1"/>
    <col min="15833" max="15833" width="12" customWidth="1"/>
    <col min="15834" max="15834" width="11.42578125" customWidth="1"/>
    <col min="15836" max="15836" width="8.7109375" customWidth="1"/>
    <col min="15837" max="15837" width="10.5703125" customWidth="1"/>
    <col min="15838" max="15838" width="16.7109375" customWidth="1"/>
    <col min="16088" max="16088" width="24.7109375" customWidth="1"/>
    <col min="16089" max="16089" width="12" customWidth="1"/>
    <col min="16090" max="16090" width="11.42578125" customWidth="1"/>
    <col min="16092" max="16092" width="8.7109375" customWidth="1"/>
    <col min="16093" max="16093" width="10.5703125" customWidth="1"/>
    <col min="16094" max="16094" width="16.7109375" customWidth="1"/>
  </cols>
  <sheetData>
    <row r="1" spans="1:7" ht="15.75" thickBot="1" x14ac:dyDescent="0.3">
      <c r="A1" s="218" t="s">
        <v>140</v>
      </c>
      <c r="B1" s="218"/>
      <c r="C1" s="218"/>
      <c r="D1" s="218"/>
      <c r="E1" s="218"/>
      <c r="F1" s="218"/>
      <c r="G1" s="218"/>
    </row>
    <row r="2" spans="1:7" ht="33.75" x14ac:dyDescent="0.25">
      <c r="A2" s="99" t="s">
        <v>62</v>
      </c>
      <c r="B2" s="100" t="s">
        <v>63</v>
      </c>
      <c r="C2" s="101" t="s">
        <v>64</v>
      </c>
      <c r="D2" s="100" t="s">
        <v>65</v>
      </c>
      <c r="E2" s="102" t="s">
        <v>66</v>
      </c>
      <c r="F2" s="100" t="s">
        <v>67</v>
      </c>
      <c r="G2" s="154" t="s">
        <v>68</v>
      </c>
    </row>
    <row r="3" spans="1:7" x14ac:dyDescent="0.25">
      <c r="A3" s="103" t="s">
        <v>69</v>
      </c>
      <c r="B3" s="104">
        <v>216</v>
      </c>
      <c r="C3" s="104">
        <v>3</v>
      </c>
      <c r="D3" s="104">
        <v>37</v>
      </c>
      <c r="E3" s="105">
        <v>4</v>
      </c>
      <c r="F3" s="104">
        <v>39</v>
      </c>
      <c r="G3" s="106">
        <f>(D3*100)/B3</f>
        <v>17.12962962962963</v>
      </c>
    </row>
    <row r="4" spans="1:7" x14ac:dyDescent="0.25">
      <c r="A4" s="103" t="s">
        <v>70</v>
      </c>
      <c r="B4" s="104">
        <v>191</v>
      </c>
      <c r="C4" s="104">
        <v>3</v>
      </c>
      <c r="D4" s="104">
        <v>44</v>
      </c>
      <c r="E4" s="105">
        <v>4</v>
      </c>
      <c r="F4" s="104">
        <v>27</v>
      </c>
      <c r="G4" s="106">
        <f t="shared" ref="G4:G55" si="0">(D4*100)/B4</f>
        <v>23.036649214659686</v>
      </c>
    </row>
    <row r="5" spans="1:7" x14ac:dyDescent="0.25">
      <c r="A5" s="103" t="s">
        <v>71</v>
      </c>
      <c r="B5" s="104">
        <v>267</v>
      </c>
      <c r="C5" s="104">
        <v>18</v>
      </c>
      <c r="D5" s="104">
        <v>65</v>
      </c>
      <c r="E5" s="105">
        <v>7</v>
      </c>
      <c r="F5" s="104">
        <v>65</v>
      </c>
      <c r="G5" s="106">
        <f t="shared" si="0"/>
        <v>24.344569288389515</v>
      </c>
    </row>
    <row r="6" spans="1:7" x14ac:dyDescent="0.25">
      <c r="A6" s="103" t="s">
        <v>72</v>
      </c>
      <c r="B6" s="104">
        <v>105</v>
      </c>
      <c r="C6" s="104">
        <v>2</v>
      </c>
      <c r="D6" s="104">
        <v>22</v>
      </c>
      <c r="E6" s="105">
        <v>2</v>
      </c>
      <c r="F6" s="104">
        <v>12</v>
      </c>
      <c r="G6" s="106">
        <f t="shared" si="0"/>
        <v>20.952380952380953</v>
      </c>
    </row>
    <row r="7" spans="1:7" x14ac:dyDescent="0.25">
      <c r="A7" s="103" t="s">
        <v>73</v>
      </c>
      <c r="B7" s="104">
        <v>922</v>
      </c>
      <c r="C7" s="104">
        <v>29</v>
      </c>
      <c r="D7" s="104">
        <v>185</v>
      </c>
      <c r="E7" s="105">
        <v>34</v>
      </c>
      <c r="F7" s="104">
        <v>150</v>
      </c>
      <c r="G7" s="106">
        <f t="shared" si="0"/>
        <v>20.065075921908893</v>
      </c>
    </row>
    <row r="8" spans="1:7" x14ac:dyDescent="0.25">
      <c r="A8" s="103" t="s">
        <v>74</v>
      </c>
      <c r="B8" s="104">
        <v>666</v>
      </c>
      <c r="C8" s="104">
        <v>10</v>
      </c>
      <c r="D8" s="104">
        <v>123</v>
      </c>
      <c r="E8" s="105">
        <v>25</v>
      </c>
      <c r="F8" s="104">
        <v>99</v>
      </c>
      <c r="G8" s="106">
        <f t="shared" si="0"/>
        <v>18.468468468468469</v>
      </c>
    </row>
    <row r="9" spans="1:7" x14ac:dyDescent="0.25">
      <c r="A9" s="103" t="s">
        <v>75</v>
      </c>
      <c r="B9" s="104">
        <v>305</v>
      </c>
      <c r="C9" s="104">
        <v>2</v>
      </c>
      <c r="D9" s="104">
        <v>49</v>
      </c>
      <c r="E9" s="105">
        <v>6</v>
      </c>
      <c r="F9" s="104">
        <v>54</v>
      </c>
      <c r="G9" s="106">
        <f t="shared" si="0"/>
        <v>16.065573770491802</v>
      </c>
    </row>
    <row r="10" spans="1:7" x14ac:dyDescent="0.25">
      <c r="A10" s="103" t="s">
        <v>76</v>
      </c>
      <c r="B10" s="104">
        <v>358</v>
      </c>
      <c r="C10" s="104">
        <v>4</v>
      </c>
      <c r="D10" s="104">
        <v>61</v>
      </c>
      <c r="E10" s="105">
        <v>13</v>
      </c>
      <c r="F10" s="104">
        <v>42</v>
      </c>
      <c r="G10" s="106">
        <f t="shared" si="0"/>
        <v>17.039106145251395</v>
      </c>
    </row>
    <row r="11" spans="1:7" x14ac:dyDescent="0.25">
      <c r="A11" s="103" t="s">
        <v>77</v>
      </c>
      <c r="B11" s="104">
        <v>147</v>
      </c>
      <c r="C11" s="104">
        <v>9</v>
      </c>
      <c r="D11" s="104">
        <v>31</v>
      </c>
      <c r="E11" s="105">
        <v>6</v>
      </c>
      <c r="F11" s="104">
        <v>41</v>
      </c>
      <c r="G11" s="106">
        <f t="shared" si="0"/>
        <v>21.088435374149661</v>
      </c>
    </row>
    <row r="12" spans="1:7" x14ac:dyDescent="0.25">
      <c r="A12" s="103" t="s">
        <v>78</v>
      </c>
      <c r="B12" s="104">
        <v>175</v>
      </c>
      <c r="C12" s="104">
        <v>7</v>
      </c>
      <c r="D12" s="104">
        <v>30</v>
      </c>
      <c r="E12" s="105">
        <v>4</v>
      </c>
      <c r="F12" s="104">
        <v>28</v>
      </c>
      <c r="G12" s="106">
        <f t="shared" si="0"/>
        <v>17.142857142857142</v>
      </c>
    </row>
    <row r="13" spans="1:7" x14ac:dyDescent="0.25">
      <c r="A13" s="103" t="s">
        <v>79</v>
      </c>
      <c r="B13" s="104">
        <v>212</v>
      </c>
      <c r="C13" s="104">
        <v>5</v>
      </c>
      <c r="D13" s="104">
        <v>34</v>
      </c>
      <c r="E13" s="105">
        <v>10</v>
      </c>
      <c r="F13" s="104">
        <v>37</v>
      </c>
      <c r="G13" s="106">
        <f t="shared" si="0"/>
        <v>16.037735849056602</v>
      </c>
    </row>
    <row r="14" spans="1:7" x14ac:dyDescent="0.25">
      <c r="A14" s="103" t="s">
        <v>80</v>
      </c>
      <c r="B14" s="104">
        <v>421</v>
      </c>
      <c r="C14" s="104">
        <v>4</v>
      </c>
      <c r="D14" s="104">
        <v>87</v>
      </c>
      <c r="E14" s="105">
        <v>13</v>
      </c>
      <c r="F14" s="104">
        <v>55</v>
      </c>
      <c r="G14" s="106">
        <f t="shared" si="0"/>
        <v>20.665083135391924</v>
      </c>
    </row>
    <row r="15" spans="1:7" x14ac:dyDescent="0.25">
      <c r="A15" s="103" t="s">
        <v>81</v>
      </c>
      <c r="B15" s="104">
        <v>160</v>
      </c>
      <c r="C15" s="104">
        <v>5</v>
      </c>
      <c r="D15" s="104">
        <v>32</v>
      </c>
      <c r="E15" s="105">
        <v>3</v>
      </c>
      <c r="F15" s="104">
        <v>38</v>
      </c>
      <c r="G15" s="106">
        <f t="shared" si="0"/>
        <v>20</v>
      </c>
    </row>
    <row r="16" spans="1:7" x14ac:dyDescent="0.25">
      <c r="A16" s="103" t="s">
        <v>82</v>
      </c>
      <c r="B16" s="104">
        <v>214</v>
      </c>
      <c r="C16" s="104">
        <v>6</v>
      </c>
      <c r="D16" s="104">
        <v>36</v>
      </c>
      <c r="E16" s="105">
        <v>3</v>
      </c>
      <c r="F16" s="104">
        <v>41</v>
      </c>
      <c r="G16" s="106">
        <f t="shared" si="0"/>
        <v>16.822429906542055</v>
      </c>
    </row>
    <row r="17" spans="1:7" x14ac:dyDescent="0.25">
      <c r="A17" s="103" t="s">
        <v>83</v>
      </c>
      <c r="B17" s="104">
        <v>287</v>
      </c>
      <c r="C17" s="104">
        <v>15</v>
      </c>
      <c r="D17" s="104">
        <v>37</v>
      </c>
      <c r="E17" s="105">
        <v>5</v>
      </c>
      <c r="F17" s="104">
        <v>55</v>
      </c>
      <c r="G17" s="106">
        <f t="shared" si="0"/>
        <v>12.89198606271777</v>
      </c>
    </row>
    <row r="18" spans="1:7" x14ac:dyDescent="0.25">
      <c r="A18" s="103" t="s">
        <v>84</v>
      </c>
      <c r="B18" s="104">
        <v>156</v>
      </c>
      <c r="C18" s="104">
        <v>6</v>
      </c>
      <c r="D18" s="104">
        <v>28</v>
      </c>
      <c r="E18" s="105">
        <v>1</v>
      </c>
      <c r="F18" s="104">
        <v>54</v>
      </c>
      <c r="G18" s="106">
        <f t="shared" si="0"/>
        <v>17.948717948717949</v>
      </c>
    </row>
    <row r="19" spans="1:7" x14ac:dyDescent="0.25">
      <c r="A19" s="103" t="s">
        <v>85</v>
      </c>
      <c r="B19" s="104">
        <v>154</v>
      </c>
      <c r="C19" s="104">
        <v>11</v>
      </c>
      <c r="D19" s="104">
        <v>30</v>
      </c>
      <c r="E19" s="105">
        <v>6</v>
      </c>
      <c r="F19" s="104">
        <v>46</v>
      </c>
      <c r="G19" s="106">
        <f t="shared" si="0"/>
        <v>19.480519480519479</v>
      </c>
    </row>
    <row r="20" spans="1:7" x14ac:dyDescent="0.25">
      <c r="A20" s="103" t="s">
        <v>86</v>
      </c>
      <c r="B20" s="104">
        <v>65</v>
      </c>
      <c r="C20" s="153"/>
      <c r="D20" s="104">
        <v>11</v>
      </c>
      <c r="E20" s="105"/>
      <c r="F20" s="153"/>
      <c r="G20" s="106">
        <f t="shared" si="0"/>
        <v>16.923076923076923</v>
      </c>
    </row>
    <row r="21" spans="1:7" x14ac:dyDescent="0.25">
      <c r="A21" s="103" t="s">
        <v>87</v>
      </c>
      <c r="B21" s="104">
        <v>354</v>
      </c>
      <c r="C21" s="104">
        <v>9</v>
      </c>
      <c r="D21" s="104">
        <v>71</v>
      </c>
      <c r="E21" s="105">
        <v>9</v>
      </c>
      <c r="F21" s="104">
        <v>55</v>
      </c>
      <c r="G21" s="106">
        <f t="shared" si="0"/>
        <v>20.056497175141242</v>
      </c>
    </row>
    <row r="22" spans="1:7" x14ac:dyDescent="0.25">
      <c r="A22" s="103" t="s">
        <v>88</v>
      </c>
      <c r="B22" s="153"/>
      <c r="C22" s="153"/>
      <c r="D22" s="104">
        <v>2</v>
      </c>
      <c r="E22" s="105"/>
      <c r="F22" s="153"/>
      <c r="G22" s="106" t="e">
        <f t="shared" si="0"/>
        <v>#DIV/0!</v>
      </c>
    </row>
    <row r="23" spans="1:7" x14ac:dyDescent="0.25">
      <c r="A23" s="103" t="s">
        <v>89</v>
      </c>
      <c r="B23" s="104">
        <v>236</v>
      </c>
      <c r="C23" s="104">
        <v>10</v>
      </c>
      <c r="D23" s="104">
        <v>47</v>
      </c>
      <c r="E23" s="105">
        <v>6</v>
      </c>
      <c r="F23" s="104">
        <v>44</v>
      </c>
      <c r="G23" s="106">
        <f t="shared" si="0"/>
        <v>19.915254237288135</v>
      </c>
    </row>
    <row r="24" spans="1:7" x14ac:dyDescent="0.25">
      <c r="A24" s="103" t="s">
        <v>90</v>
      </c>
      <c r="B24" s="104">
        <v>21</v>
      </c>
      <c r="C24" s="153"/>
      <c r="D24" s="153"/>
      <c r="E24" s="105"/>
      <c r="F24" s="153"/>
      <c r="G24" s="106">
        <f t="shared" si="0"/>
        <v>0</v>
      </c>
    </row>
    <row r="25" spans="1:7" x14ac:dyDescent="0.25">
      <c r="A25" s="103" t="s">
        <v>91</v>
      </c>
      <c r="B25" s="104">
        <v>522</v>
      </c>
      <c r="C25" s="104">
        <v>19</v>
      </c>
      <c r="D25" s="104">
        <v>111</v>
      </c>
      <c r="E25" s="105">
        <v>31</v>
      </c>
      <c r="F25" s="104">
        <v>102</v>
      </c>
      <c r="G25" s="106">
        <f t="shared" si="0"/>
        <v>21.264367816091955</v>
      </c>
    </row>
    <row r="26" spans="1:7" x14ac:dyDescent="0.25">
      <c r="A26" s="103" t="s">
        <v>92</v>
      </c>
      <c r="B26" s="104">
        <v>555</v>
      </c>
      <c r="C26" s="104">
        <v>11</v>
      </c>
      <c r="D26" s="104">
        <v>94</v>
      </c>
      <c r="E26" s="105">
        <v>14</v>
      </c>
      <c r="F26" s="104">
        <v>62</v>
      </c>
      <c r="G26" s="106">
        <f t="shared" si="0"/>
        <v>16.936936936936938</v>
      </c>
    </row>
    <row r="27" spans="1:7" x14ac:dyDescent="0.25">
      <c r="A27" s="103" t="s">
        <v>93</v>
      </c>
      <c r="B27" s="104">
        <v>144</v>
      </c>
      <c r="C27" s="104">
        <v>14</v>
      </c>
      <c r="D27" s="104">
        <v>23</v>
      </c>
      <c r="E27" s="105">
        <v>2</v>
      </c>
      <c r="F27" s="104">
        <v>45</v>
      </c>
      <c r="G27" s="106">
        <f t="shared" si="0"/>
        <v>15.972222222222221</v>
      </c>
    </row>
    <row r="28" spans="1:7" x14ac:dyDescent="0.25">
      <c r="A28" s="103" t="s">
        <v>94</v>
      </c>
      <c r="B28" s="104">
        <v>456</v>
      </c>
      <c r="C28" s="104">
        <v>55</v>
      </c>
      <c r="D28" s="104">
        <v>89</v>
      </c>
      <c r="E28" s="105">
        <v>9</v>
      </c>
      <c r="F28" s="104">
        <v>148</v>
      </c>
      <c r="G28" s="106">
        <f t="shared" si="0"/>
        <v>19.517543859649123</v>
      </c>
    </row>
    <row r="29" spans="1:7" x14ac:dyDescent="0.25">
      <c r="A29" s="103" t="s">
        <v>95</v>
      </c>
      <c r="B29" s="104">
        <v>214</v>
      </c>
      <c r="C29" s="104">
        <v>2</v>
      </c>
      <c r="D29" s="104">
        <v>31</v>
      </c>
      <c r="E29" s="105">
        <v>7</v>
      </c>
      <c r="F29" s="104">
        <v>25</v>
      </c>
      <c r="G29" s="106">
        <f t="shared" si="0"/>
        <v>14.485981308411215</v>
      </c>
    </row>
    <row r="30" spans="1:7" x14ac:dyDescent="0.25">
      <c r="A30" s="103" t="s">
        <v>96</v>
      </c>
      <c r="B30" s="104">
        <v>118</v>
      </c>
      <c r="C30" s="104">
        <v>2</v>
      </c>
      <c r="D30" s="104">
        <v>25</v>
      </c>
      <c r="E30" s="105">
        <v>3</v>
      </c>
      <c r="F30" s="104">
        <v>27</v>
      </c>
      <c r="G30" s="106">
        <f t="shared" si="0"/>
        <v>21.1864406779661</v>
      </c>
    </row>
    <row r="31" spans="1:7" x14ac:dyDescent="0.25">
      <c r="A31" s="103" t="s">
        <v>97</v>
      </c>
      <c r="B31" s="104">
        <v>130</v>
      </c>
      <c r="C31" s="104">
        <v>6</v>
      </c>
      <c r="D31" s="104">
        <v>23</v>
      </c>
      <c r="E31" s="105">
        <v>2</v>
      </c>
      <c r="F31" s="104">
        <v>30</v>
      </c>
      <c r="G31" s="106">
        <f t="shared" si="0"/>
        <v>17.692307692307693</v>
      </c>
    </row>
    <row r="32" spans="1:7" x14ac:dyDescent="0.25">
      <c r="A32" s="103" t="s">
        <v>98</v>
      </c>
      <c r="B32" s="104">
        <v>182</v>
      </c>
      <c r="C32" s="104">
        <v>14</v>
      </c>
      <c r="D32" s="104">
        <v>35</v>
      </c>
      <c r="E32" s="105">
        <v>6</v>
      </c>
      <c r="F32" s="104">
        <v>47</v>
      </c>
      <c r="G32" s="106">
        <f t="shared" si="0"/>
        <v>19.23076923076923</v>
      </c>
    </row>
    <row r="33" spans="1:7" x14ac:dyDescent="0.25">
      <c r="A33" s="103" t="s">
        <v>99</v>
      </c>
      <c r="B33" s="104">
        <v>399</v>
      </c>
      <c r="C33" s="104">
        <v>12</v>
      </c>
      <c r="D33" s="104">
        <v>78</v>
      </c>
      <c r="E33" s="105">
        <v>15</v>
      </c>
      <c r="F33" s="104">
        <v>86</v>
      </c>
      <c r="G33" s="106">
        <f t="shared" si="0"/>
        <v>19.548872180451127</v>
      </c>
    </row>
    <row r="34" spans="1:7" x14ac:dyDescent="0.25">
      <c r="A34" s="103" t="s">
        <v>100</v>
      </c>
      <c r="B34" s="104">
        <v>151</v>
      </c>
      <c r="C34" s="104">
        <v>11</v>
      </c>
      <c r="D34" s="104">
        <v>27</v>
      </c>
      <c r="E34" s="105">
        <v>9</v>
      </c>
      <c r="F34" s="104">
        <v>50</v>
      </c>
      <c r="G34" s="106">
        <f t="shared" si="0"/>
        <v>17.880794701986755</v>
      </c>
    </row>
    <row r="35" spans="1:7" x14ac:dyDescent="0.25">
      <c r="A35" s="103" t="s">
        <v>101</v>
      </c>
      <c r="B35" s="104">
        <v>123</v>
      </c>
      <c r="C35" s="104">
        <v>11</v>
      </c>
      <c r="D35" s="104">
        <v>28</v>
      </c>
      <c r="E35" s="105">
        <v>2</v>
      </c>
      <c r="F35" s="104">
        <v>38</v>
      </c>
      <c r="G35" s="106">
        <f t="shared" si="0"/>
        <v>22.764227642276424</v>
      </c>
    </row>
    <row r="36" spans="1:7" x14ac:dyDescent="0.25">
      <c r="A36" s="103" t="s">
        <v>102</v>
      </c>
      <c r="B36" s="104">
        <v>503</v>
      </c>
      <c r="C36" s="104">
        <v>15</v>
      </c>
      <c r="D36" s="104">
        <v>85</v>
      </c>
      <c r="E36" s="105">
        <v>8</v>
      </c>
      <c r="F36" s="104">
        <v>99</v>
      </c>
      <c r="G36" s="106">
        <f t="shared" si="0"/>
        <v>16.898608349900595</v>
      </c>
    </row>
    <row r="37" spans="1:7" x14ac:dyDescent="0.25">
      <c r="A37" s="103" t="s">
        <v>103</v>
      </c>
      <c r="B37" s="104">
        <v>270</v>
      </c>
      <c r="C37" s="104">
        <v>15</v>
      </c>
      <c r="D37" s="104">
        <v>42</v>
      </c>
      <c r="E37" s="105">
        <v>7</v>
      </c>
      <c r="F37" s="104">
        <v>54</v>
      </c>
      <c r="G37" s="106">
        <f t="shared" si="0"/>
        <v>15.555555555555555</v>
      </c>
    </row>
    <row r="38" spans="1:7" x14ac:dyDescent="0.25">
      <c r="A38" s="103" t="s">
        <v>104</v>
      </c>
      <c r="B38" s="104">
        <v>138</v>
      </c>
      <c r="C38" s="104">
        <v>2</v>
      </c>
      <c r="D38" s="104">
        <v>15</v>
      </c>
      <c r="E38" s="105">
        <v>3</v>
      </c>
      <c r="F38" s="104">
        <v>13</v>
      </c>
      <c r="G38" s="106">
        <f t="shared" si="0"/>
        <v>10.869565217391305</v>
      </c>
    </row>
    <row r="39" spans="1:7" x14ac:dyDescent="0.25">
      <c r="A39" s="103" t="s">
        <v>105</v>
      </c>
      <c r="B39" s="104">
        <v>300</v>
      </c>
      <c r="C39" s="104">
        <v>18</v>
      </c>
      <c r="D39" s="104">
        <v>72</v>
      </c>
      <c r="E39" s="105">
        <v>9</v>
      </c>
      <c r="F39" s="104">
        <v>84</v>
      </c>
      <c r="G39" s="106">
        <f t="shared" si="0"/>
        <v>24</v>
      </c>
    </row>
    <row r="40" spans="1:7" x14ac:dyDescent="0.25">
      <c r="A40" s="103" t="s">
        <v>106</v>
      </c>
      <c r="B40" s="104">
        <v>178</v>
      </c>
      <c r="C40" s="104">
        <v>5</v>
      </c>
      <c r="D40" s="104">
        <v>27</v>
      </c>
      <c r="E40" s="105">
        <v>1</v>
      </c>
      <c r="F40" s="104">
        <v>38</v>
      </c>
      <c r="G40" s="106">
        <f t="shared" si="0"/>
        <v>15.168539325842696</v>
      </c>
    </row>
    <row r="41" spans="1:7" x14ac:dyDescent="0.25">
      <c r="A41" s="103" t="s">
        <v>107</v>
      </c>
      <c r="B41" s="104">
        <v>263</v>
      </c>
      <c r="C41" s="104">
        <v>6</v>
      </c>
      <c r="D41" s="104">
        <v>44</v>
      </c>
      <c r="E41" s="105">
        <v>10</v>
      </c>
      <c r="F41" s="104">
        <v>51</v>
      </c>
      <c r="G41" s="106">
        <f t="shared" si="0"/>
        <v>16.730038022813687</v>
      </c>
    </row>
    <row r="42" spans="1:7" x14ac:dyDescent="0.25">
      <c r="A42" s="103" t="s">
        <v>108</v>
      </c>
      <c r="B42" s="104">
        <v>1081</v>
      </c>
      <c r="C42" s="104">
        <v>24</v>
      </c>
      <c r="D42" s="104">
        <v>180</v>
      </c>
      <c r="E42" s="105">
        <v>29</v>
      </c>
      <c r="F42" s="104">
        <v>130</v>
      </c>
      <c r="G42" s="106">
        <f t="shared" si="0"/>
        <v>16.651248843663275</v>
      </c>
    </row>
    <row r="43" spans="1:7" x14ac:dyDescent="0.25">
      <c r="A43" s="103" t="s">
        <v>109</v>
      </c>
      <c r="B43" s="104">
        <v>288</v>
      </c>
      <c r="C43" s="104">
        <v>8</v>
      </c>
      <c r="D43" s="104">
        <v>51</v>
      </c>
      <c r="E43" s="105">
        <v>11</v>
      </c>
      <c r="F43" s="104">
        <v>41</v>
      </c>
      <c r="G43" s="106">
        <f t="shared" si="0"/>
        <v>17.708333333333332</v>
      </c>
    </row>
    <row r="44" spans="1:7" x14ac:dyDescent="0.25">
      <c r="A44" s="103" t="s">
        <v>110</v>
      </c>
      <c r="B44" s="104">
        <v>457</v>
      </c>
      <c r="C44" s="104">
        <v>9</v>
      </c>
      <c r="D44" s="104">
        <v>104</v>
      </c>
      <c r="E44" s="105">
        <v>20</v>
      </c>
      <c r="F44" s="104">
        <v>93</v>
      </c>
      <c r="G44" s="106">
        <f t="shared" si="0"/>
        <v>22.75711159737418</v>
      </c>
    </row>
    <row r="45" spans="1:7" x14ac:dyDescent="0.25">
      <c r="A45" s="103" t="s">
        <v>111</v>
      </c>
      <c r="B45" s="104">
        <v>216</v>
      </c>
      <c r="C45" s="104">
        <v>5</v>
      </c>
      <c r="D45" s="104">
        <v>43</v>
      </c>
      <c r="E45" s="105">
        <v>4</v>
      </c>
      <c r="F45" s="104">
        <v>45</v>
      </c>
      <c r="G45" s="106">
        <f t="shared" si="0"/>
        <v>19.907407407407408</v>
      </c>
    </row>
    <row r="46" spans="1:7" x14ac:dyDescent="0.25">
      <c r="A46" s="103" t="s">
        <v>112</v>
      </c>
      <c r="B46" s="104">
        <v>185</v>
      </c>
      <c r="C46" s="104">
        <v>2</v>
      </c>
      <c r="D46" s="104">
        <v>32</v>
      </c>
      <c r="E46" s="105">
        <v>8</v>
      </c>
      <c r="F46" s="104">
        <v>29</v>
      </c>
      <c r="G46" s="106">
        <f t="shared" si="0"/>
        <v>17.297297297297298</v>
      </c>
    </row>
    <row r="47" spans="1:7" x14ac:dyDescent="0.25">
      <c r="A47" s="103" t="s">
        <v>113</v>
      </c>
      <c r="B47" s="104">
        <v>594</v>
      </c>
      <c r="C47" s="104">
        <v>43</v>
      </c>
      <c r="D47" s="104">
        <v>101</v>
      </c>
      <c r="E47" s="105">
        <v>25</v>
      </c>
      <c r="F47" s="104">
        <v>199</v>
      </c>
      <c r="G47" s="106">
        <f t="shared" si="0"/>
        <v>17.003367003367003</v>
      </c>
    </row>
    <row r="48" spans="1:7" x14ac:dyDescent="0.25">
      <c r="A48" s="103" t="s">
        <v>114</v>
      </c>
      <c r="B48" s="104">
        <v>178</v>
      </c>
      <c r="C48" s="104">
        <v>13</v>
      </c>
      <c r="D48" s="104">
        <v>28</v>
      </c>
      <c r="E48" s="105">
        <v>5</v>
      </c>
      <c r="F48" s="104">
        <v>29</v>
      </c>
      <c r="G48" s="106">
        <f t="shared" si="0"/>
        <v>15.730337078651685</v>
      </c>
    </row>
    <row r="49" spans="1:7" x14ac:dyDescent="0.25">
      <c r="A49" s="103" t="s">
        <v>115</v>
      </c>
      <c r="B49" s="104">
        <v>158</v>
      </c>
      <c r="C49" s="104">
        <v>2</v>
      </c>
      <c r="D49" s="107">
        <v>22</v>
      </c>
      <c r="E49" s="105">
        <v>1</v>
      </c>
      <c r="F49" s="104">
        <v>26</v>
      </c>
      <c r="G49" s="106">
        <f t="shared" si="0"/>
        <v>13.924050632911392</v>
      </c>
    </row>
    <row r="50" spans="1:7" x14ac:dyDescent="0.25">
      <c r="A50" s="103" t="s">
        <v>116</v>
      </c>
      <c r="B50" s="104">
        <v>128</v>
      </c>
      <c r="C50" s="104">
        <v>3</v>
      </c>
      <c r="D50" s="104">
        <v>16</v>
      </c>
      <c r="E50" s="105">
        <v>2</v>
      </c>
      <c r="F50" s="104">
        <v>14</v>
      </c>
      <c r="G50" s="106">
        <f t="shared" si="0"/>
        <v>12.5</v>
      </c>
    </row>
    <row r="51" spans="1:7" x14ac:dyDescent="0.25">
      <c r="A51" s="103" t="s">
        <v>117</v>
      </c>
      <c r="B51" s="104">
        <v>267</v>
      </c>
      <c r="C51" s="104">
        <v>12</v>
      </c>
      <c r="D51" s="104">
        <v>54</v>
      </c>
      <c r="E51" s="105">
        <v>11</v>
      </c>
      <c r="F51" s="104">
        <v>53</v>
      </c>
      <c r="G51" s="106">
        <f t="shared" si="0"/>
        <v>20.224719101123597</v>
      </c>
    </row>
    <row r="52" spans="1:7" x14ac:dyDescent="0.25">
      <c r="A52" s="103" t="s">
        <v>118</v>
      </c>
      <c r="B52" s="104">
        <v>766</v>
      </c>
      <c r="C52" s="104">
        <v>70</v>
      </c>
      <c r="D52" s="104">
        <v>148</v>
      </c>
      <c r="E52" s="105">
        <v>26</v>
      </c>
      <c r="F52" s="104">
        <v>343</v>
      </c>
      <c r="G52" s="106">
        <f t="shared" si="0"/>
        <v>19.321148825065276</v>
      </c>
    </row>
    <row r="53" spans="1:7" x14ac:dyDescent="0.25">
      <c r="A53" s="103" t="s">
        <v>119</v>
      </c>
      <c r="B53" s="104">
        <v>703</v>
      </c>
      <c r="C53" s="104">
        <v>36</v>
      </c>
      <c r="D53" s="104">
        <v>126</v>
      </c>
      <c r="E53" s="105">
        <v>15</v>
      </c>
      <c r="F53" s="104">
        <v>172</v>
      </c>
      <c r="G53" s="106">
        <f t="shared" si="0"/>
        <v>17.923186344238974</v>
      </c>
    </row>
    <row r="54" spans="1:7" x14ac:dyDescent="0.25">
      <c r="A54" s="103" t="s">
        <v>120</v>
      </c>
      <c r="B54" s="104">
        <v>261</v>
      </c>
      <c r="C54" s="104">
        <v>8</v>
      </c>
      <c r="D54" s="104">
        <v>47</v>
      </c>
      <c r="E54" s="105">
        <v>8</v>
      </c>
      <c r="F54" s="104">
        <v>43</v>
      </c>
      <c r="G54" s="106">
        <f t="shared" si="0"/>
        <v>18.007662835249043</v>
      </c>
    </row>
    <row r="55" spans="1:7" ht="15.75" thickBot="1" x14ac:dyDescent="0.3">
      <c r="A55" s="108" t="s">
        <v>121</v>
      </c>
      <c r="B55" s="109">
        <v>344</v>
      </c>
      <c r="C55" s="104">
        <v>6</v>
      </c>
      <c r="D55" s="109">
        <v>75</v>
      </c>
      <c r="E55" s="110">
        <v>15</v>
      </c>
      <c r="F55" s="109">
        <v>43</v>
      </c>
      <c r="G55" s="106">
        <f t="shared" si="0"/>
        <v>21.802325581395348</v>
      </c>
    </row>
    <row r="56" spans="1:7" ht="16.5" thickTop="1" thickBot="1" x14ac:dyDescent="0.3">
      <c r="A56" s="111" t="s">
        <v>22</v>
      </c>
      <c r="B56" s="112">
        <f>SUM(B3:B55)</f>
        <v>15904</v>
      </c>
      <c r="C56" s="112">
        <f>SUM(C3:C55)</f>
        <v>617</v>
      </c>
      <c r="D56" s="112">
        <f>SUM(D3:D55)</f>
        <v>2938</v>
      </c>
      <c r="E56" s="113">
        <f>SUM(E3:E55)</f>
        <v>479</v>
      </c>
      <c r="F56" s="112">
        <f>SUM(F3:F55)</f>
        <v>3241</v>
      </c>
      <c r="G56" s="114">
        <f>(D56*100)/B56</f>
        <v>18.47334004024145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 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2016-05-19T07:51:19Z</dcterms:modified>
</cp:coreProperties>
</file>