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testazione" sheetId="1" r:id="rId1"/>
    <sheet name=" Attività complessiva sportelli" sheetId="6" r:id="rId2"/>
    <sheet name="Prenotazioni per Struttura" sheetId="3" r:id="rId3"/>
    <sheet name="Dettaglio Farmacie" sheetId="4" r:id="rId4"/>
  </sheets>
  <calcPr calcId="152511"/>
</workbook>
</file>

<file path=xl/calcChain.xml><?xml version="1.0" encoding="utf-8"?>
<calcChain xmlns="http://schemas.openxmlformats.org/spreadsheetml/2006/main">
  <c r="G22" i="4" l="1"/>
  <c r="H25" i="3" l="1"/>
  <c r="G25" i="3"/>
  <c r="F25" i="3"/>
  <c r="E25" i="3"/>
  <c r="D25" i="3"/>
  <c r="C25" i="3"/>
  <c r="B25" i="3"/>
  <c r="I24" i="3"/>
  <c r="I23" i="3"/>
  <c r="I22" i="3"/>
  <c r="I21" i="3"/>
  <c r="I20" i="3"/>
  <c r="I19" i="3"/>
  <c r="I18" i="3"/>
  <c r="I17" i="3"/>
  <c r="I16" i="3"/>
  <c r="I15" i="3"/>
  <c r="I14" i="3"/>
  <c r="H9" i="3"/>
  <c r="G9" i="3"/>
  <c r="F9" i="3"/>
  <c r="E9" i="3"/>
  <c r="D9" i="3"/>
  <c r="C9" i="3"/>
  <c r="B9" i="3"/>
  <c r="I8" i="3"/>
  <c r="H38" i="3" s="1"/>
  <c r="I7" i="3"/>
  <c r="H37" i="3" s="1"/>
  <c r="I6" i="3"/>
  <c r="H36" i="3" s="1"/>
  <c r="I5" i="3"/>
  <c r="H35" i="3" s="1"/>
  <c r="I4" i="3"/>
  <c r="H34" i="3" s="1"/>
  <c r="I3" i="3"/>
  <c r="H33" i="3" s="1"/>
  <c r="E38" i="3" l="1"/>
  <c r="G36" i="3"/>
  <c r="C36" i="3"/>
  <c r="E34" i="3"/>
  <c r="D28" i="3"/>
  <c r="F28" i="3"/>
  <c r="H28" i="3"/>
  <c r="C28" i="3"/>
  <c r="E28" i="3"/>
  <c r="G28" i="3"/>
  <c r="C34" i="3"/>
  <c r="G34" i="3"/>
  <c r="E36" i="3"/>
  <c r="C38" i="3"/>
  <c r="G38" i="3"/>
  <c r="I25" i="3"/>
  <c r="C33" i="3"/>
  <c r="E33" i="3"/>
  <c r="G33" i="3"/>
  <c r="C35" i="3"/>
  <c r="E35" i="3"/>
  <c r="G35" i="3"/>
  <c r="C37" i="3"/>
  <c r="E37" i="3"/>
  <c r="G37" i="3"/>
  <c r="I9" i="3"/>
  <c r="B28" i="3"/>
  <c r="B33" i="3"/>
  <c r="D33" i="3"/>
  <c r="F33" i="3"/>
  <c r="B34" i="3"/>
  <c r="D34" i="3"/>
  <c r="F34" i="3"/>
  <c r="B35" i="3"/>
  <c r="D35" i="3"/>
  <c r="F35" i="3"/>
  <c r="B36" i="3"/>
  <c r="D36" i="3"/>
  <c r="F36" i="3"/>
  <c r="B37" i="3"/>
  <c r="D37" i="3"/>
  <c r="F37" i="3"/>
  <c r="B38" i="3"/>
  <c r="D38" i="3"/>
  <c r="F38" i="3"/>
  <c r="E16" i="6"/>
  <c r="I37" i="3" l="1"/>
  <c r="I35" i="3"/>
  <c r="I33" i="3"/>
  <c r="G39" i="3"/>
  <c r="E39" i="3"/>
  <c r="C39" i="3"/>
  <c r="I28" i="3"/>
  <c r="F39" i="3"/>
  <c r="B39" i="3"/>
  <c r="I38" i="3"/>
  <c r="I36" i="3"/>
  <c r="I34" i="3"/>
  <c r="H39" i="3"/>
  <c r="D39" i="3"/>
  <c r="B16" i="6"/>
  <c r="F50" i="6"/>
  <c r="E50" i="6"/>
  <c r="D50" i="6"/>
  <c r="C50" i="6"/>
  <c r="B50" i="6"/>
  <c r="F34" i="6"/>
  <c r="E34" i="6"/>
  <c r="D34" i="6"/>
  <c r="C34" i="6"/>
  <c r="B34" i="6"/>
  <c r="F16" i="6"/>
  <c r="D16" i="6"/>
  <c r="C16" i="6"/>
  <c r="D53" i="6" l="1"/>
  <c r="B53" i="6"/>
  <c r="I39" i="3"/>
  <c r="F53" i="6"/>
  <c r="C53" i="6"/>
  <c r="F56" i="4" l="1"/>
  <c r="E56" i="4"/>
  <c r="D56" i="4"/>
  <c r="C56" i="4"/>
  <c r="B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56" i="4" l="1"/>
  <c r="E53" i="6" l="1"/>
</calcChain>
</file>

<file path=xl/sharedStrings.xml><?xml version="1.0" encoding="utf-8"?>
<sst xmlns="http://schemas.openxmlformats.org/spreadsheetml/2006/main" count="193" uniqueCount="145">
  <si>
    <t>N. 1 TRIESTINA</t>
  </si>
  <si>
    <t xml:space="preserve">PRENOTAZIONI  </t>
  </si>
  <si>
    <t>DA PUNTO DI PRENOTAZIONE</t>
  </si>
  <si>
    <t>A STRUTTURA</t>
  </si>
  <si>
    <t>Metodologia dell'estrapolazione:</t>
  </si>
  <si>
    <t>Dati estrapolati da "Business Objects":</t>
  </si>
  <si>
    <t>AZIENDA PER L'ASSISTENZA SANITARIA</t>
  </si>
  <si>
    <t>Sportelli CUP</t>
  </si>
  <si>
    <t>Disdette</t>
  </si>
  <si>
    <t>Acquisizioni</t>
  </si>
  <si>
    <t>Incassi</t>
  </si>
  <si>
    <t>Farmacie</t>
  </si>
  <si>
    <t>Maggiore</t>
  </si>
  <si>
    <t>Cattinara</t>
  </si>
  <si>
    <t>Burlo Garofolo</t>
  </si>
  <si>
    <t xml:space="preserve">Farneto </t>
  </si>
  <si>
    <t>AOUTS Nordio</t>
  </si>
  <si>
    <t>Stock</t>
  </si>
  <si>
    <t>Opicina</t>
  </si>
  <si>
    <t>Puccini</t>
  </si>
  <si>
    <t>Muggia</t>
  </si>
  <si>
    <t>San Giovanni</t>
  </si>
  <si>
    <t>TOTALE</t>
  </si>
  <si>
    <t xml:space="preserve">Incassi </t>
  </si>
  <si>
    <t>REFERENTI</t>
  </si>
  <si>
    <t>Referenti Burlo</t>
  </si>
  <si>
    <t>Referenti AOUTS e DS</t>
  </si>
  <si>
    <t>Sportelli Incasso</t>
  </si>
  <si>
    <t>Ticket WEB</t>
  </si>
  <si>
    <t>Casse Automatiche AOR</t>
  </si>
  <si>
    <t>Altre postazioni</t>
  </si>
  <si>
    <t>Cattinara Reparti</t>
  </si>
  <si>
    <t>Maggiore Reparti</t>
  </si>
  <si>
    <t>Burlo Reparti</t>
  </si>
  <si>
    <t>CCV</t>
  </si>
  <si>
    <t>C. Sociale Oncologico</t>
  </si>
  <si>
    <t>D1 ambulatori</t>
  </si>
  <si>
    <t xml:space="preserve">D2 ambulatori </t>
  </si>
  <si>
    <t>D3 ambulatori</t>
  </si>
  <si>
    <t>D4 ambulatori</t>
  </si>
  <si>
    <t>DDD,DSM,DIP e SP</t>
  </si>
  <si>
    <t>TOTALE COMPLESSIVO</t>
  </si>
  <si>
    <t>Conteggiati anche i prelievi microbiologici e i prelievi domiciliari</t>
  </si>
  <si>
    <t>PUNTI DI PRENOTAZIONE</t>
  </si>
  <si>
    <t xml:space="preserve">AOR TS </t>
  </si>
  <si>
    <t>IRCCS Burlo Garofolo</t>
  </si>
  <si>
    <t>ACCREDITATI ESTERNI</t>
  </si>
  <si>
    <t>LP AOUTS</t>
  </si>
  <si>
    <t>LP BURLO</t>
  </si>
  <si>
    <t>Somma:</t>
  </si>
  <si>
    <t>CALL CENTER REGIONALE</t>
  </si>
  <si>
    <t>FARMACIE</t>
  </si>
  <si>
    <t>SPORTELLI CUP AOUTS</t>
  </si>
  <si>
    <t>BURLO SPORTELLI CUP</t>
  </si>
  <si>
    <t>"REPARTI"</t>
  </si>
  <si>
    <t>AOR TS Cattinara Reparti</t>
  </si>
  <si>
    <t>AOR TS Maggiore Reparti</t>
  </si>
  <si>
    <t>BURLO Reparti</t>
  </si>
  <si>
    <t>AAS1 Dipartimenti</t>
  </si>
  <si>
    <t>Referenti AOUTS</t>
  </si>
  <si>
    <t>Referenti BURLO</t>
  </si>
  <si>
    <t xml:space="preserve">L'attività del distretto 2 e di valmaura confluisce negli sportelli CUP </t>
  </si>
  <si>
    <t>FARMACIA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</si>
  <si>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</si>
  <si>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</si>
  <si>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</si>
  <si>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</si>
  <si>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</si>
  <si>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</si>
  <si>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>ALABARDA</t>
  </si>
  <si>
    <t>ALTURA</t>
  </si>
  <si>
    <t>AMAZZONE TRIONFANTE</t>
  </si>
  <si>
    <t>ANGELO D'ORO</t>
  </si>
  <si>
    <t>ANNUNZIATA</t>
  </si>
  <si>
    <t>AQUILA IMPERIALE</t>
  </si>
  <si>
    <t xml:space="preserve">AQUILINIA </t>
  </si>
  <si>
    <t>BAIAMONTI</t>
  </si>
  <si>
    <t>BASILICA</t>
  </si>
  <si>
    <t>BUDIN</t>
  </si>
  <si>
    <t>BUSOLINI</t>
  </si>
  <si>
    <t>CAMMELLO</t>
  </si>
  <si>
    <t>CARSO</t>
  </si>
  <si>
    <t>CEDRO</t>
  </si>
  <si>
    <t>CENTAURO</t>
  </si>
  <si>
    <t>CERMELJ</t>
  </si>
  <si>
    <t xml:space="preserve">CORSO </t>
  </si>
  <si>
    <t>CROCE AZZURRA</t>
  </si>
  <si>
    <t>DE LEITENBURG</t>
  </si>
  <si>
    <t>DUE LUCCI</t>
  </si>
  <si>
    <t>ESCULAPIO</t>
  </si>
  <si>
    <t>FERNETTI</t>
  </si>
  <si>
    <t xml:space="preserve">FLAVIA </t>
  </si>
  <si>
    <t>FUMANERI</t>
  </si>
  <si>
    <t xml:space="preserve"> FURIGO</t>
  </si>
  <si>
    <t>GALENO</t>
  </si>
  <si>
    <t>GEMELLI</t>
  </si>
  <si>
    <t>GIGLIO</t>
  </si>
  <si>
    <t>GIUSTIZIA</t>
  </si>
  <si>
    <t>GUARDIELLA</t>
  </si>
  <si>
    <t>IGEA</t>
  </si>
  <si>
    <t>LLOYD</t>
  </si>
  <si>
    <t>LOGAR</t>
  </si>
  <si>
    <t>MADDALENA</t>
  </si>
  <si>
    <t>MADONNA DEL MARE</t>
  </si>
  <si>
    <t>MELARA</t>
  </si>
  <si>
    <t>MINERVA</t>
  </si>
  <si>
    <t>MODERNA</t>
  </si>
  <si>
    <t>OBELISCO</t>
  </si>
  <si>
    <t>PATUNA</t>
  </si>
  <si>
    <t xml:space="preserve">PENSO </t>
  </si>
  <si>
    <t xml:space="preserve">RUBINO GIANNI </t>
  </si>
  <si>
    <t>RUBINO UMBERTO</t>
  </si>
  <si>
    <t>SALUTE</t>
  </si>
  <si>
    <t>SAMARITANO</t>
  </si>
  <si>
    <t>SAN GIUSTO</t>
  </si>
  <si>
    <t>SAN LORENZO</t>
  </si>
  <si>
    <t>SAN LUIGI</t>
  </si>
  <si>
    <t>SANT'ANDREA</t>
  </si>
  <si>
    <t>SPONZA</t>
  </si>
  <si>
    <t>TESTA D'ORO</t>
  </si>
  <si>
    <t>UNIVERSITA'</t>
  </si>
  <si>
    <t>VAL ROSANDRA</t>
  </si>
  <si>
    <t>Referenti AAS1</t>
  </si>
  <si>
    <t>AAS1 Sportelli</t>
  </si>
  <si>
    <t xml:space="preserve">AAS1 CCV </t>
  </si>
  <si>
    <t>AAS1 CSO</t>
  </si>
  <si>
    <t>AAS1 Ambulatori Distretti</t>
  </si>
  <si>
    <t xml:space="preserve">AAS1 </t>
  </si>
  <si>
    <t>LP AAS1e Accreditati</t>
  </si>
  <si>
    <t>LP AAS1 e Accreditati</t>
  </si>
  <si>
    <t>Prenotazioni per centri prelievo</t>
  </si>
  <si>
    <t>Prenotazioni Online</t>
  </si>
  <si>
    <t>Prenotazioni CUP</t>
  </si>
  <si>
    <t>San Giacomo</t>
  </si>
  <si>
    <t>CUP Regionale</t>
  </si>
  <si>
    <t>Prenotazioni On line</t>
  </si>
  <si>
    <t>Call Center Regionale</t>
  </si>
  <si>
    <t>Accreditati</t>
  </si>
  <si>
    <t>Gennaio 2016</t>
  </si>
  <si>
    <t>GENNAIO 2016</t>
  </si>
  <si>
    <t>Periodo di analisi: 01/01/2016 - 31/01/2016</t>
  </si>
  <si>
    <t>Estrapolazione ed elaborazione effettuta da: Federica Pizzin</t>
  </si>
  <si>
    <t>Intervallo di analisi: 01/01/2016 - 31/01/2016 - ESCLUSE PRENOTAZIONI PER CENTRI PRELIEVI</t>
  </si>
  <si>
    <t>Casse Automatiche BURLO</t>
  </si>
  <si>
    <t>Statistica ed Informatizzazione Amministrativa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</si>
</sst>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8"/>
      <color indexed="12"/>
      <name val="Arial"/>
      <family val="2"/>
    </font>
    <font>
      <u/>
      <sz val="8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22"/>
      </bottom>
      <diagonal/>
    </border>
    <border>
      <left/>
      <right style="double">
        <color indexed="64"/>
      </right>
      <top style="double">
        <color indexed="64"/>
      </top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22"/>
      </bottom>
      <diagonal/>
    </border>
    <border>
      <left style="double">
        <color indexed="64"/>
      </left>
      <right/>
      <top/>
      <bottom style="medium">
        <color indexed="22"/>
      </bottom>
      <diagonal/>
    </border>
    <border>
      <left/>
      <right style="double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double">
        <color indexed="64"/>
      </left>
      <right style="double">
        <color indexed="64"/>
      </right>
      <top/>
      <bottom style="medium">
        <color indexed="22"/>
      </bottom>
      <diagonal/>
    </border>
    <border>
      <left/>
      <right style="double">
        <color indexed="64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22"/>
      </left>
      <right style="double">
        <color indexed="64"/>
      </right>
      <top style="medium">
        <color indexed="22"/>
      </top>
      <bottom style="double">
        <color indexed="64"/>
      </bottom>
      <diagonal/>
    </border>
    <border>
      <left style="double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22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double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3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49" fontId="2" fillId="0" borderId="0" xfId="0" applyNumberFormat="1" applyFont="1"/>
    <xf numFmtId="0" fontId="3" fillId="0" borderId="0" xfId="0" applyFont="1"/>
    <xf numFmtId="0" fontId="2" fillId="4" borderId="3" xfId="0" applyFont="1" applyFill="1" applyBorder="1" applyAlignment="1">
      <alignment horizontal="center" vertical="center"/>
    </xf>
    <xf numFmtId="0" fontId="3" fillId="0" borderId="12" xfId="0" applyFont="1" applyBorder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/>
    <xf numFmtId="3" fontId="3" fillId="0" borderId="15" xfId="0" applyNumberFormat="1" applyFont="1" applyBorder="1" applyAlignment="1"/>
    <xf numFmtId="3" fontId="3" fillId="0" borderId="16" xfId="0" applyNumberFormat="1" applyFont="1" applyBorder="1" applyAlignment="1">
      <alignment horizontal="right"/>
    </xf>
    <xf numFmtId="0" fontId="3" fillId="0" borderId="17" xfId="0" applyFont="1" applyBorder="1"/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/>
    <xf numFmtId="3" fontId="3" fillId="0" borderId="20" xfId="0" applyNumberFormat="1" applyFont="1" applyBorder="1" applyAlignment="1"/>
    <xf numFmtId="3" fontId="3" fillId="0" borderId="21" xfId="0" applyNumberFormat="1" applyFont="1" applyBorder="1" applyAlignment="1">
      <alignment horizontal="right"/>
    </xf>
    <xf numFmtId="3" fontId="3" fillId="5" borderId="19" xfId="0" applyNumberFormat="1" applyFont="1" applyFill="1" applyBorder="1" applyAlignment="1"/>
    <xf numFmtId="3" fontId="3" fillId="0" borderId="22" xfId="0" applyNumberFormat="1" applyFont="1" applyBorder="1" applyAlignment="1">
      <alignment horizontal="right"/>
    </xf>
    <xf numFmtId="0" fontId="3" fillId="0" borderId="23" xfId="0" applyFont="1" applyBorder="1"/>
    <xf numFmtId="3" fontId="3" fillId="0" borderId="24" xfId="0" applyNumberFormat="1" applyFont="1" applyBorder="1" applyAlignment="1"/>
    <xf numFmtId="0" fontId="10" fillId="0" borderId="25" xfId="0" applyFont="1" applyBorder="1"/>
    <xf numFmtId="3" fontId="10" fillId="0" borderId="26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0" fontId="0" fillId="0" borderId="0" xfId="0" applyAlignment="1"/>
    <xf numFmtId="3" fontId="3" fillId="0" borderId="15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3" fillId="0" borderId="25" xfId="0" applyFont="1" applyBorder="1"/>
    <xf numFmtId="3" fontId="3" fillId="0" borderId="33" xfId="0" applyNumberFormat="1" applyFont="1" applyBorder="1" applyAlignment="1">
      <alignment horizontal="right"/>
    </xf>
    <xf numFmtId="3" fontId="3" fillId="0" borderId="34" xfId="0" applyNumberFormat="1" applyFont="1" applyBorder="1" applyAlignment="1"/>
    <xf numFmtId="3" fontId="3" fillId="0" borderId="35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3" fontId="3" fillId="5" borderId="15" xfId="0" applyNumberFormat="1" applyFont="1" applyFill="1" applyBorder="1" applyAlignment="1">
      <alignment horizontal="right"/>
    </xf>
    <xf numFmtId="3" fontId="3" fillId="5" borderId="21" xfId="0" applyNumberFormat="1" applyFont="1" applyFill="1" applyBorder="1" applyAlignment="1">
      <alignment horizontal="right"/>
    </xf>
    <xf numFmtId="3" fontId="3" fillId="5" borderId="20" xfId="0" applyNumberFormat="1" applyFont="1" applyFill="1" applyBorder="1" applyAlignment="1">
      <alignment horizontal="right"/>
    </xf>
    <xf numFmtId="0" fontId="2" fillId="0" borderId="25" xfId="0" applyFont="1" applyBorder="1"/>
    <xf numFmtId="3" fontId="2" fillId="5" borderId="2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/>
    <xf numFmtId="3" fontId="3" fillId="5" borderId="38" xfId="0" applyNumberFormat="1" applyFont="1" applyFill="1" applyBorder="1" applyAlignment="1"/>
    <xf numFmtId="3" fontId="0" fillId="0" borderId="0" xfId="0" applyNumberFormat="1"/>
    <xf numFmtId="3" fontId="3" fillId="0" borderId="0" xfId="0" applyNumberFormat="1" applyFont="1"/>
    <xf numFmtId="0" fontId="3" fillId="0" borderId="39" xfId="0" applyFont="1" applyBorder="1"/>
    <xf numFmtId="0" fontId="2" fillId="0" borderId="17" xfId="0" applyFont="1" applyBorder="1"/>
    <xf numFmtId="3" fontId="10" fillId="0" borderId="21" xfId="0" applyNumberFormat="1" applyFont="1" applyBorder="1"/>
    <xf numFmtId="3" fontId="10" fillId="0" borderId="40" xfId="0" applyNumberFormat="1" applyFont="1" applyBorder="1"/>
    <xf numFmtId="0" fontId="2" fillId="0" borderId="41" xfId="0" applyFont="1" applyBorder="1"/>
    <xf numFmtId="3" fontId="10" fillId="0" borderId="42" xfId="0" applyNumberFormat="1" applyFont="1" applyBorder="1" applyAlignment="1">
      <alignment horizontal="right"/>
    </xf>
    <xf numFmtId="0" fontId="11" fillId="0" borderId="0" xfId="0" applyFont="1" applyFill="1" applyBorder="1"/>
    <xf numFmtId="3" fontId="12" fillId="0" borderId="0" xfId="0" applyNumberFormat="1" applyFont="1" applyFill="1" applyBorder="1"/>
    <xf numFmtId="0" fontId="12" fillId="0" borderId="0" xfId="0" applyFont="1" applyFill="1" applyBorder="1"/>
    <xf numFmtId="0" fontId="13" fillId="7" borderId="1" xfId="0" applyFont="1" applyFill="1" applyBorder="1" applyAlignment="1">
      <alignment vertical="center" wrapText="1"/>
    </xf>
    <xf numFmtId="3" fontId="11" fillId="7" borderId="43" xfId="0" applyNumberFormat="1" applyFont="1" applyFill="1" applyBorder="1" applyAlignment="1">
      <alignment horizontal="center" textRotation="90" wrapText="1"/>
    </xf>
    <xf numFmtId="3" fontId="11" fillId="7" borderId="44" xfId="0" applyNumberFormat="1" applyFont="1" applyFill="1" applyBorder="1" applyAlignment="1">
      <alignment horizontal="center" textRotation="90" wrapText="1"/>
    </xf>
    <xf numFmtId="0" fontId="11" fillId="7" borderId="44" xfId="0" applyFont="1" applyFill="1" applyBorder="1" applyAlignment="1">
      <alignment horizontal="center" textRotation="90" wrapText="1"/>
    </xf>
    <xf numFmtId="0" fontId="11" fillId="7" borderId="45" xfId="0" applyFont="1" applyFill="1" applyBorder="1" applyAlignment="1">
      <alignment horizontal="center" textRotation="90" wrapText="1"/>
    </xf>
    <xf numFmtId="0" fontId="11" fillId="7" borderId="46" xfId="0" applyFont="1" applyFill="1" applyBorder="1" applyAlignment="1">
      <alignment horizontal="center" textRotation="90" wrapText="1"/>
    </xf>
    <xf numFmtId="0" fontId="11" fillId="7" borderId="3" xfId="0" applyFont="1" applyFill="1" applyBorder="1" applyAlignment="1">
      <alignment horizontal="center" textRotation="90" wrapText="1"/>
    </xf>
    <xf numFmtId="0" fontId="11" fillId="0" borderId="47" xfId="0" applyFont="1" applyFill="1" applyBorder="1"/>
    <xf numFmtId="3" fontId="12" fillId="0" borderId="48" xfId="0" applyNumberFormat="1" applyFont="1" applyFill="1" applyBorder="1"/>
    <xf numFmtId="3" fontId="12" fillId="0" borderId="49" xfId="0" applyNumberFormat="1" applyFont="1" applyFill="1" applyBorder="1"/>
    <xf numFmtId="3" fontId="12" fillId="0" borderId="50" xfId="0" applyNumberFormat="1" applyFont="1" applyFill="1" applyBorder="1"/>
    <xf numFmtId="3" fontId="12" fillId="0" borderId="51" xfId="0" applyNumberFormat="1" applyFont="1" applyFill="1" applyBorder="1"/>
    <xf numFmtId="3" fontId="12" fillId="0" borderId="52" xfId="0" applyNumberFormat="1" applyFont="1" applyFill="1" applyBorder="1"/>
    <xf numFmtId="3" fontId="12" fillId="0" borderId="0" xfId="0" applyNumberFormat="1" applyFont="1" applyFill="1"/>
    <xf numFmtId="3" fontId="12" fillId="0" borderId="53" xfId="0" applyNumberFormat="1" applyFont="1" applyFill="1" applyBorder="1"/>
    <xf numFmtId="0" fontId="11" fillId="0" borderId="51" xfId="0" applyFont="1" applyFill="1" applyBorder="1"/>
    <xf numFmtId="3" fontId="12" fillId="0" borderId="53" xfId="0" quotePrefix="1" applyNumberFormat="1" applyFont="1" applyFill="1" applyBorder="1"/>
    <xf numFmtId="3" fontId="12" fillId="0" borderId="53" xfId="0" quotePrefix="1" applyNumberFormat="1" applyFont="1" applyFill="1" applyBorder="1" applyAlignment="1">
      <alignment horizontal="right"/>
    </xf>
    <xf numFmtId="3" fontId="12" fillId="0" borderId="54" xfId="0" applyNumberFormat="1" applyFont="1" applyFill="1" applyBorder="1"/>
    <xf numFmtId="0" fontId="15" fillId="0" borderId="55" xfId="0" applyFont="1" applyBorder="1"/>
    <xf numFmtId="3" fontId="16" fillId="0" borderId="55" xfId="0" applyNumberFormat="1" applyFont="1" applyBorder="1"/>
    <xf numFmtId="0" fontId="15" fillId="0" borderId="0" xfId="0" applyFont="1" applyFill="1" applyBorder="1"/>
    <xf numFmtId="0" fontId="13" fillId="8" borderId="1" xfId="0" applyFont="1" applyFill="1" applyBorder="1" applyAlignment="1">
      <alignment vertical="center" wrapText="1"/>
    </xf>
    <xf numFmtId="3" fontId="11" fillId="8" borderId="43" xfId="0" applyNumberFormat="1" applyFont="1" applyFill="1" applyBorder="1" applyAlignment="1">
      <alignment horizontal="center" textRotation="90" wrapText="1"/>
    </xf>
    <xf numFmtId="3" fontId="11" fillId="8" borderId="44" xfId="0" applyNumberFormat="1" applyFont="1" applyFill="1" applyBorder="1" applyAlignment="1">
      <alignment horizontal="center" textRotation="90" wrapText="1"/>
    </xf>
    <xf numFmtId="0" fontId="11" fillId="8" borderId="44" xfId="0" applyFont="1" applyFill="1" applyBorder="1" applyAlignment="1">
      <alignment horizontal="center" textRotation="90" wrapText="1"/>
    </xf>
    <xf numFmtId="0" fontId="11" fillId="8" borderId="45" xfId="0" applyFont="1" applyFill="1" applyBorder="1" applyAlignment="1">
      <alignment horizontal="center" textRotation="90" wrapText="1"/>
    </xf>
    <xf numFmtId="0" fontId="11" fillId="8" borderId="46" xfId="0" applyFont="1" applyFill="1" applyBorder="1" applyAlignment="1">
      <alignment horizontal="center" textRotation="90" wrapText="1"/>
    </xf>
    <xf numFmtId="0" fontId="11" fillId="8" borderId="3" xfId="0" applyFont="1" applyFill="1" applyBorder="1" applyAlignment="1">
      <alignment horizontal="center" textRotation="90" wrapText="1"/>
    </xf>
    <xf numFmtId="0" fontId="15" fillId="0" borderId="55" xfId="0" applyFont="1" applyFill="1" applyBorder="1"/>
    <xf numFmtId="3" fontId="12" fillId="0" borderId="55" xfId="0" applyNumberFormat="1" applyFont="1" applyFill="1" applyBorder="1"/>
    <xf numFmtId="3" fontId="16" fillId="0" borderId="55" xfId="0" applyNumberFormat="1" applyFont="1" applyFill="1" applyBorder="1"/>
    <xf numFmtId="4" fontId="12" fillId="0" borderId="48" xfId="0" applyNumberFormat="1" applyFont="1" applyFill="1" applyBorder="1"/>
    <xf numFmtId="4" fontId="12" fillId="0" borderId="57" xfId="0" applyNumberFormat="1" applyFont="1" applyFill="1" applyBorder="1"/>
    <xf numFmtId="4" fontId="12" fillId="0" borderId="47" xfId="0" applyNumberFormat="1" applyFont="1" applyFill="1" applyBorder="1"/>
    <xf numFmtId="0" fontId="17" fillId="0" borderId="51" xfId="1" applyFont="1" applyFill="1" applyBorder="1" applyAlignment="1" applyProtection="1"/>
    <xf numFmtId="4" fontId="12" fillId="0" borderId="58" xfId="0" applyNumberFormat="1" applyFont="1" applyFill="1" applyBorder="1"/>
    <xf numFmtId="4" fontId="12" fillId="0" borderId="0" xfId="0" applyNumberFormat="1" applyFont="1" applyFill="1" applyBorder="1"/>
    <xf numFmtId="4" fontId="16" fillId="0" borderId="56" xfId="0" applyNumberFormat="1" applyFont="1" applyFill="1" applyBorder="1"/>
    <xf numFmtId="4" fontId="16" fillId="0" borderId="59" xfId="0" applyNumberFormat="1" applyFont="1" applyFill="1" applyBorder="1"/>
    <xf numFmtId="0" fontId="16" fillId="2" borderId="60" xfId="0" applyFont="1" applyFill="1" applyBorder="1" applyAlignment="1">
      <alignment vertical="center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vertical="center"/>
    </xf>
    <xf numFmtId="0" fontId="11" fillId="9" borderId="61" xfId="0" applyFont="1" applyFill="1" applyBorder="1" applyAlignment="1">
      <alignment horizontal="center" vertical="center" wrapText="1"/>
    </xf>
    <xf numFmtId="0" fontId="16" fillId="0" borderId="62" xfId="0" applyFont="1" applyBorder="1"/>
    <xf numFmtId="3" fontId="3" fillId="0" borderId="52" xfId="0" applyNumberFormat="1" applyFont="1" applyFill="1" applyBorder="1" applyAlignment="1">
      <alignment horizontal="center"/>
    </xf>
    <xf numFmtId="3" fontId="3" fillId="9" borderId="52" xfId="0" applyNumberFormat="1" applyFont="1" applyFill="1" applyBorder="1" applyAlignment="1">
      <alignment horizontal="center"/>
    </xf>
    <xf numFmtId="2" fontId="3" fillId="0" borderId="6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64" xfId="0" applyFont="1" applyBorder="1"/>
    <xf numFmtId="3" fontId="3" fillId="0" borderId="65" xfId="0" applyNumberFormat="1" applyFont="1" applyFill="1" applyBorder="1" applyAlignment="1">
      <alignment horizontal="center"/>
    </xf>
    <xf numFmtId="3" fontId="3" fillId="9" borderId="65" xfId="0" applyNumberFormat="1" applyFont="1" applyFill="1" applyBorder="1" applyAlignment="1">
      <alignment horizontal="center"/>
    </xf>
    <xf numFmtId="0" fontId="2" fillId="0" borderId="66" xfId="0" applyFont="1" applyBorder="1" applyAlignment="1">
      <alignment vertical="center"/>
    </xf>
    <xf numFmtId="3" fontId="2" fillId="0" borderId="67" xfId="0" applyNumberFormat="1" applyFont="1" applyFill="1" applyBorder="1" applyAlignment="1">
      <alignment horizontal="center" vertical="center"/>
    </xf>
    <xf numFmtId="3" fontId="2" fillId="9" borderId="67" xfId="0" applyNumberFormat="1" applyFont="1" applyFill="1" applyBorder="1" applyAlignment="1">
      <alignment horizontal="center" vertical="center"/>
    </xf>
    <xf numFmtId="2" fontId="2" fillId="0" borderId="68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21" xfId="0" applyFont="1" applyBorder="1"/>
    <xf numFmtId="3" fontId="3" fillId="5" borderId="13" xfId="0" applyNumberFormat="1" applyFont="1" applyFill="1" applyBorder="1" applyAlignment="1">
      <alignment horizontal="right"/>
    </xf>
    <xf numFmtId="3" fontId="3" fillId="5" borderId="18" xfId="0" applyNumberFormat="1" applyFont="1" applyFill="1" applyBorder="1" applyAlignment="1">
      <alignment horizontal="right"/>
    </xf>
    <xf numFmtId="0" fontId="2" fillId="0" borderId="32" xfId="0" applyFont="1" applyBorder="1"/>
    <xf numFmtId="0" fontId="0" fillId="0" borderId="0" xfId="0" applyBorder="1"/>
    <xf numFmtId="3" fontId="12" fillId="0" borderId="0" xfId="0" quotePrefix="1" applyNumberFormat="1" applyFont="1" applyFill="1" applyBorder="1"/>
    <xf numFmtId="3" fontId="12" fillId="0" borderId="0" xfId="0" quotePrefix="1" applyNumberFormat="1" applyFont="1" applyFill="1" applyBorder="1" applyAlignment="1">
      <alignment horizontal="right"/>
    </xf>
    <xf numFmtId="0" fontId="11" fillId="0" borderId="72" xfId="0" applyFont="1" applyFill="1" applyBorder="1"/>
    <xf numFmtId="3" fontId="12" fillId="0" borderId="73" xfId="0" applyNumberFormat="1" applyFont="1" applyFill="1" applyBorder="1"/>
    <xf numFmtId="3" fontId="12" fillId="0" borderId="74" xfId="0" applyNumberFormat="1" applyFont="1" applyFill="1" applyBorder="1"/>
    <xf numFmtId="3" fontId="12" fillId="0" borderId="74" xfId="0" quotePrefix="1" applyNumberFormat="1" applyFont="1" applyFill="1" applyBorder="1" applyAlignment="1">
      <alignment horizontal="right"/>
    </xf>
    <xf numFmtId="3" fontId="12" fillId="0" borderId="56" xfId="0" applyNumberFormat="1" applyFont="1" applyBorder="1"/>
    <xf numFmtId="3" fontId="12" fillId="0" borderId="44" xfId="0" applyNumberFormat="1" applyFont="1" applyBorder="1"/>
    <xf numFmtId="3" fontId="12" fillId="0" borderId="45" xfId="0" applyNumberFormat="1" applyFont="1" applyBorder="1"/>
    <xf numFmtId="0" fontId="11" fillId="0" borderId="75" xfId="0" applyFont="1" applyFill="1" applyBorder="1"/>
    <xf numFmtId="4" fontId="12" fillId="0" borderId="76" xfId="0" applyNumberFormat="1" applyFont="1" applyFill="1" applyBorder="1"/>
    <xf numFmtId="4" fontId="12" fillId="0" borderId="77" xfId="0" applyNumberFormat="1" applyFont="1" applyFill="1" applyBorder="1"/>
    <xf numFmtId="3" fontId="3" fillId="0" borderId="16" xfId="0" applyNumberFormat="1" applyFont="1" applyBorder="1"/>
    <xf numFmtId="3" fontId="3" fillId="0" borderId="21" xfId="0" applyNumberFormat="1" applyFont="1" applyBorder="1"/>
    <xf numFmtId="3" fontId="3" fillId="0" borderId="70" xfId="0" applyNumberFormat="1" applyFont="1" applyBorder="1"/>
    <xf numFmtId="3" fontId="3" fillId="0" borderId="32" xfId="0" applyNumberFormat="1" applyFont="1" applyBorder="1"/>
    <xf numFmtId="0" fontId="3" fillId="0" borderId="81" xfId="0" applyFont="1" applyBorder="1"/>
    <xf numFmtId="3" fontId="3" fillId="0" borderId="82" xfId="0" applyNumberFormat="1" applyFont="1" applyBorder="1" applyAlignment="1">
      <alignment horizontal="right"/>
    </xf>
    <xf numFmtId="3" fontId="3" fillId="0" borderId="82" xfId="0" applyNumberFormat="1" applyFont="1" applyBorder="1" applyAlignment="1"/>
    <xf numFmtId="3" fontId="3" fillId="0" borderId="83" xfId="0" applyNumberFormat="1" applyFont="1" applyBorder="1" applyAlignment="1">
      <alignment horizontal="right"/>
    </xf>
    <xf numFmtId="0" fontId="3" fillId="0" borderId="84" xfId="0" applyFont="1" applyBorder="1"/>
    <xf numFmtId="3" fontId="3" fillId="0" borderId="85" xfId="0" applyNumberFormat="1" applyFont="1" applyBorder="1" applyAlignment="1">
      <alignment horizontal="right"/>
    </xf>
    <xf numFmtId="3" fontId="3" fillId="0" borderId="85" xfId="0" applyNumberFormat="1" applyFont="1" applyBorder="1" applyAlignment="1"/>
    <xf numFmtId="3" fontId="3" fillId="0" borderId="86" xfId="0" applyNumberFormat="1" applyFont="1" applyBorder="1" applyAlignment="1">
      <alignment horizontal="right"/>
    </xf>
    <xf numFmtId="3" fontId="3" fillId="0" borderId="82" xfId="0" applyNumberFormat="1" applyFont="1" applyBorder="1"/>
    <xf numFmtId="3" fontId="3" fillId="0" borderId="85" xfId="0" applyNumberFormat="1" applyFont="1" applyBorder="1"/>
    <xf numFmtId="0" fontId="18" fillId="0" borderId="51" xfId="1" applyFont="1" applyFill="1" applyBorder="1" applyAlignment="1" applyProtection="1"/>
    <xf numFmtId="3" fontId="3" fillId="10" borderId="52" xfId="0" quotePrefix="1" applyNumberFormat="1" applyFont="1" applyFill="1" applyBorder="1" applyAlignment="1">
      <alignment horizontal="center"/>
    </xf>
    <xf numFmtId="0" fontId="11" fillId="2" borderId="8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9" fillId="3" borderId="78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Y18" sqref="Y18"/>
    </sheetView>
  </sheetViews>
  <sheetFormatPr defaultRowHeight="15" x14ac:dyDescent="0.25"/>
  <cols>
    <col min="1" max="1" width="13" customWidth="1"/>
    <col min="2" max="2" width="11.28515625" customWidth="1"/>
    <col min="16" max="16" width="9" customWidth="1"/>
    <col min="17" max="17" width="0.140625" customWidth="1"/>
    <col min="18" max="18" width="9.140625" hidden="1" customWidth="1"/>
    <col min="257" max="257" width="13" customWidth="1"/>
    <col min="258" max="258" width="11.28515625" customWidth="1"/>
    <col min="272" max="272" width="9" customWidth="1"/>
    <col min="273" max="273" width="0.140625" customWidth="1"/>
    <col min="274" max="274" width="0" hidden="1" customWidth="1"/>
    <col min="513" max="513" width="13" customWidth="1"/>
    <col min="514" max="514" width="11.28515625" customWidth="1"/>
    <col min="528" max="528" width="9" customWidth="1"/>
    <col min="529" max="529" width="0.140625" customWidth="1"/>
    <col min="530" max="530" width="0" hidden="1" customWidth="1"/>
    <col min="769" max="769" width="13" customWidth="1"/>
    <col min="770" max="770" width="11.28515625" customWidth="1"/>
    <col min="784" max="784" width="9" customWidth="1"/>
    <col min="785" max="785" width="0.140625" customWidth="1"/>
    <col min="786" max="786" width="0" hidden="1" customWidth="1"/>
    <col min="1025" max="1025" width="13" customWidth="1"/>
    <col min="1026" max="1026" width="11.28515625" customWidth="1"/>
    <col min="1040" max="1040" width="9" customWidth="1"/>
    <col min="1041" max="1041" width="0.140625" customWidth="1"/>
    <col min="1042" max="1042" width="0" hidden="1" customWidth="1"/>
    <col min="1281" max="1281" width="13" customWidth="1"/>
    <col min="1282" max="1282" width="11.28515625" customWidth="1"/>
    <col min="1296" max="1296" width="9" customWidth="1"/>
    <col min="1297" max="1297" width="0.140625" customWidth="1"/>
    <col min="1298" max="1298" width="0" hidden="1" customWidth="1"/>
    <col min="1537" max="1537" width="13" customWidth="1"/>
    <col min="1538" max="1538" width="11.28515625" customWidth="1"/>
    <col min="1552" max="1552" width="9" customWidth="1"/>
    <col min="1553" max="1553" width="0.140625" customWidth="1"/>
    <col min="1554" max="1554" width="0" hidden="1" customWidth="1"/>
    <col min="1793" max="1793" width="13" customWidth="1"/>
    <col min="1794" max="1794" width="11.28515625" customWidth="1"/>
    <col min="1808" max="1808" width="9" customWidth="1"/>
    <col min="1809" max="1809" width="0.140625" customWidth="1"/>
    <col min="1810" max="1810" width="0" hidden="1" customWidth="1"/>
    <col min="2049" max="2049" width="13" customWidth="1"/>
    <col min="2050" max="2050" width="11.28515625" customWidth="1"/>
    <col min="2064" max="2064" width="9" customWidth="1"/>
    <col min="2065" max="2065" width="0.140625" customWidth="1"/>
    <col min="2066" max="2066" width="0" hidden="1" customWidth="1"/>
    <col min="2305" max="2305" width="13" customWidth="1"/>
    <col min="2306" max="2306" width="11.28515625" customWidth="1"/>
    <col min="2320" max="2320" width="9" customWidth="1"/>
    <col min="2321" max="2321" width="0.140625" customWidth="1"/>
    <col min="2322" max="2322" width="0" hidden="1" customWidth="1"/>
    <col min="2561" max="2561" width="13" customWidth="1"/>
    <col min="2562" max="2562" width="11.28515625" customWidth="1"/>
    <col min="2576" max="2576" width="9" customWidth="1"/>
    <col min="2577" max="2577" width="0.140625" customWidth="1"/>
    <col min="2578" max="2578" width="0" hidden="1" customWidth="1"/>
    <col min="2817" max="2817" width="13" customWidth="1"/>
    <col min="2818" max="2818" width="11.28515625" customWidth="1"/>
    <col min="2832" max="2832" width="9" customWidth="1"/>
    <col min="2833" max="2833" width="0.140625" customWidth="1"/>
    <col min="2834" max="2834" width="0" hidden="1" customWidth="1"/>
    <col min="3073" max="3073" width="13" customWidth="1"/>
    <col min="3074" max="3074" width="11.28515625" customWidth="1"/>
    <col min="3088" max="3088" width="9" customWidth="1"/>
    <col min="3089" max="3089" width="0.140625" customWidth="1"/>
    <col min="3090" max="3090" width="0" hidden="1" customWidth="1"/>
    <col min="3329" max="3329" width="13" customWidth="1"/>
    <col min="3330" max="3330" width="11.28515625" customWidth="1"/>
    <col min="3344" max="3344" width="9" customWidth="1"/>
    <col min="3345" max="3345" width="0.140625" customWidth="1"/>
    <col min="3346" max="3346" width="0" hidden="1" customWidth="1"/>
    <col min="3585" max="3585" width="13" customWidth="1"/>
    <col min="3586" max="3586" width="11.28515625" customWidth="1"/>
    <col min="3600" max="3600" width="9" customWidth="1"/>
    <col min="3601" max="3601" width="0.140625" customWidth="1"/>
    <col min="3602" max="3602" width="0" hidden="1" customWidth="1"/>
    <col min="3841" max="3841" width="13" customWidth="1"/>
    <col min="3842" max="3842" width="11.28515625" customWidth="1"/>
    <col min="3856" max="3856" width="9" customWidth="1"/>
    <col min="3857" max="3857" width="0.140625" customWidth="1"/>
    <col min="3858" max="3858" width="0" hidden="1" customWidth="1"/>
    <col min="4097" max="4097" width="13" customWidth="1"/>
    <col min="4098" max="4098" width="11.28515625" customWidth="1"/>
    <col min="4112" max="4112" width="9" customWidth="1"/>
    <col min="4113" max="4113" width="0.140625" customWidth="1"/>
    <col min="4114" max="4114" width="0" hidden="1" customWidth="1"/>
    <col min="4353" max="4353" width="13" customWidth="1"/>
    <col min="4354" max="4354" width="11.28515625" customWidth="1"/>
    <col min="4368" max="4368" width="9" customWidth="1"/>
    <col min="4369" max="4369" width="0.140625" customWidth="1"/>
    <col min="4370" max="4370" width="0" hidden="1" customWidth="1"/>
    <col min="4609" max="4609" width="13" customWidth="1"/>
    <col min="4610" max="4610" width="11.28515625" customWidth="1"/>
    <col min="4624" max="4624" width="9" customWidth="1"/>
    <col min="4625" max="4625" width="0.140625" customWidth="1"/>
    <col min="4626" max="4626" width="0" hidden="1" customWidth="1"/>
    <col min="4865" max="4865" width="13" customWidth="1"/>
    <col min="4866" max="4866" width="11.28515625" customWidth="1"/>
    <col min="4880" max="4880" width="9" customWidth="1"/>
    <col min="4881" max="4881" width="0.140625" customWidth="1"/>
    <col min="4882" max="4882" width="0" hidden="1" customWidth="1"/>
    <col min="5121" max="5121" width="13" customWidth="1"/>
    <col min="5122" max="5122" width="11.28515625" customWidth="1"/>
    <col min="5136" max="5136" width="9" customWidth="1"/>
    <col min="5137" max="5137" width="0.140625" customWidth="1"/>
    <col min="5138" max="5138" width="0" hidden="1" customWidth="1"/>
    <col min="5377" max="5377" width="13" customWidth="1"/>
    <col min="5378" max="5378" width="11.28515625" customWidth="1"/>
    <col min="5392" max="5392" width="9" customWidth="1"/>
    <col min="5393" max="5393" width="0.140625" customWidth="1"/>
    <col min="5394" max="5394" width="0" hidden="1" customWidth="1"/>
    <col min="5633" max="5633" width="13" customWidth="1"/>
    <col min="5634" max="5634" width="11.28515625" customWidth="1"/>
    <col min="5648" max="5648" width="9" customWidth="1"/>
    <col min="5649" max="5649" width="0.140625" customWidth="1"/>
    <col min="5650" max="5650" width="0" hidden="1" customWidth="1"/>
    <col min="5889" max="5889" width="13" customWidth="1"/>
    <col min="5890" max="5890" width="11.28515625" customWidth="1"/>
    <col min="5904" max="5904" width="9" customWidth="1"/>
    <col min="5905" max="5905" width="0.140625" customWidth="1"/>
    <col min="5906" max="5906" width="0" hidden="1" customWidth="1"/>
    <col min="6145" max="6145" width="13" customWidth="1"/>
    <col min="6146" max="6146" width="11.28515625" customWidth="1"/>
    <col min="6160" max="6160" width="9" customWidth="1"/>
    <col min="6161" max="6161" width="0.140625" customWidth="1"/>
    <col min="6162" max="6162" width="0" hidden="1" customWidth="1"/>
    <col min="6401" max="6401" width="13" customWidth="1"/>
    <col min="6402" max="6402" width="11.28515625" customWidth="1"/>
    <col min="6416" max="6416" width="9" customWidth="1"/>
    <col min="6417" max="6417" width="0.140625" customWidth="1"/>
    <col min="6418" max="6418" width="0" hidden="1" customWidth="1"/>
    <col min="6657" max="6657" width="13" customWidth="1"/>
    <col min="6658" max="6658" width="11.28515625" customWidth="1"/>
    <col min="6672" max="6672" width="9" customWidth="1"/>
    <col min="6673" max="6673" width="0.140625" customWidth="1"/>
    <col min="6674" max="6674" width="0" hidden="1" customWidth="1"/>
    <col min="6913" max="6913" width="13" customWidth="1"/>
    <col min="6914" max="6914" width="11.28515625" customWidth="1"/>
    <col min="6928" max="6928" width="9" customWidth="1"/>
    <col min="6929" max="6929" width="0.140625" customWidth="1"/>
    <col min="6930" max="6930" width="0" hidden="1" customWidth="1"/>
    <col min="7169" max="7169" width="13" customWidth="1"/>
    <col min="7170" max="7170" width="11.28515625" customWidth="1"/>
    <col min="7184" max="7184" width="9" customWidth="1"/>
    <col min="7185" max="7185" width="0.140625" customWidth="1"/>
    <col min="7186" max="7186" width="0" hidden="1" customWidth="1"/>
    <col min="7425" max="7425" width="13" customWidth="1"/>
    <col min="7426" max="7426" width="11.28515625" customWidth="1"/>
    <col min="7440" max="7440" width="9" customWidth="1"/>
    <col min="7441" max="7441" width="0.140625" customWidth="1"/>
    <col min="7442" max="7442" width="0" hidden="1" customWidth="1"/>
    <col min="7681" max="7681" width="13" customWidth="1"/>
    <col min="7682" max="7682" width="11.28515625" customWidth="1"/>
    <col min="7696" max="7696" width="9" customWidth="1"/>
    <col min="7697" max="7697" width="0.140625" customWidth="1"/>
    <col min="7698" max="7698" width="0" hidden="1" customWidth="1"/>
    <col min="7937" max="7937" width="13" customWidth="1"/>
    <col min="7938" max="7938" width="11.28515625" customWidth="1"/>
    <col min="7952" max="7952" width="9" customWidth="1"/>
    <col min="7953" max="7953" width="0.140625" customWidth="1"/>
    <col min="7954" max="7954" width="0" hidden="1" customWidth="1"/>
    <col min="8193" max="8193" width="13" customWidth="1"/>
    <col min="8194" max="8194" width="11.28515625" customWidth="1"/>
    <col min="8208" max="8208" width="9" customWidth="1"/>
    <col min="8209" max="8209" width="0.140625" customWidth="1"/>
    <col min="8210" max="8210" width="0" hidden="1" customWidth="1"/>
    <col min="8449" max="8449" width="13" customWidth="1"/>
    <col min="8450" max="8450" width="11.28515625" customWidth="1"/>
    <col min="8464" max="8464" width="9" customWidth="1"/>
    <col min="8465" max="8465" width="0.140625" customWidth="1"/>
    <col min="8466" max="8466" width="0" hidden="1" customWidth="1"/>
    <col min="8705" max="8705" width="13" customWidth="1"/>
    <col min="8706" max="8706" width="11.28515625" customWidth="1"/>
    <col min="8720" max="8720" width="9" customWidth="1"/>
    <col min="8721" max="8721" width="0.140625" customWidth="1"/>
    <col min="8722" max="8722" width="0" hidden="1" customWidth="1"/>
    <col min="8961" max="8961" width="13" customWidth="1"/>
    <col min="8962" max="8962" width="11.28515625" customWidth="1"/>
    <col min="8976" max="8976" width="9" customWidth="1"/>
    <col min="8977" max="8977" width="0.140625" customWidth="1"/>
    <col min="8978" max="8978" width="0" hidden="1" customWidth="1"/>
    <col min="9217" max="9217" width="13" customWidth="1"/>
    <col min="9218" max="9218" width="11.28515625" customWidth="1"/>
    <col min="9232" max="9232" width="9" customWidth="1"/>
    <col min="9233" max="9233" width="0.140625" customWidth="1"/>
    <col min="9234" max="9234" width="0" hidden="1" customWidth="1"/>
    <col min="9473" max="9473" width="13" customWidth="1"/>
    <col min="9474" max="9474" width="11.28515625" customWidth="1"/>
    <col min="9488" max="9488" width="9" customWidth="1"/>
    <col min="9489" max="9489" width="0.140625" customWidth="1"/>
    <col min="9490" max="9490" width="0" hidden="1" customWidth="1"/>
    <col min="9729" max="9729" width="13" customWidth="1"/>
    <col min="9730" max="9730" width="11.28515625" customWidth="1"/>
    <col min="9744" max="9744" width="9" customWidth="1"/>
    <col min="9745" max="9745" width="0.140625" customWidth="1"/>
    <col min="9746" max="9746" width="0" hidden="1" customWidth="1"/>
    <col min="9985" max="9985" width="13" customWidth="1"/>
    <col min="9986" max="9986" width="11.28515625" customWidth="1"/>
    <col min="10000" max="10000" width="9" customWidth="1"/>
    <col min="10001" max="10001" width="0.140625" customWidth="1"/>
    <col min="10002" max="10002" width="0" hidden="1" customWidth="1"/>
    <col min="10241" max="10241" width="13" customWidth="1"/>
    <col min="10242" max="10242" width="11.28515625" customWidth="1"/>
    <col min="10256" max="10256" width="9" customWidth="1"/>
    <col min="10257" max="10257" width="0.140625" customWidth="1"/>
    <col min="10258" max="10258" width="0" hidden="1" customWidth="1"/>
    <col min="10497" max="10497" width="13" customWidth="1"/>
    <col min="10498" max="10498" width="11.28515625" customWidth="1"/>
    <col min="10512" max="10512" width="9" customWidth="1"/>
    <col min="10513" max="10513" width="0.140625" customWidth="1"/>
    <col min="10514" max="10514" width="0" hidden="1" customWidth="1"/>
    <col min="10753" max="10753" width="13" customWidth="1"/>
    <col min="10754" max="10754" width="11.28515625" customWidth="1"/>
    <col min="10768" max="10768" width="9" customWidth="1"/>
    <col min="10769" max="10769" width="0.140625" customWidth="1"/>
    <col min="10770" max="10770" width="0" hidden="1" customWidth="1"/>
    <col min="11009" max="11009" width="13" customWidth="1"/>
    <col min="11010" max="11010" width="11.28515625" customWidth="1"/>
    <col min="11024" max="11024" width="9" customWidth="1"/>
    <col min="11025" max="11025" width="0.140625" customWidth="1"/>
    <col min="11026" max="11026" width="0" hidden="1" customWidth="1"/>
    <col min="11265" max="11265" width="13" customWidth="1"/>
    <col min="11266" max="11266" width="11.28515625" customWidth="1"/>
    <col min="11280" max="11280" width="9" customWidth="1"/>
    <col min="11281" max="11281" width="0.140625" customWidth="1"/>
    <col min="11282" max="11282" width="0" hidden="1" customWidth="1"/>
    <col min="11521" max="11521" width="13" customWidth="1"/>
    <col min="11522" max="11522" width="11.28515625" customWidth="1"/>
    <col min="11536" max="11536" width="9" customWidth="1"/>
    <col min="11537" max="11537" width="0.140625" customWidth="1"/>
    <col min="11538" max="11538" width="0" hidden="1" customWidth="1"/>
    <col min="11777" max="11777" width="13" customWidth="1"/>
    <col min="11778" max="11778" width="11.28515625" customWidth="1"/>
    <col min="11792" max="11792" width="9" customWidth="1"/>
    <col min="11793" max="11793" width="0.140625" customWidth="1"/>
    <col min="11794" max="11794" width="0" hidden="1" customWidth="1"/>
    <col min="12033" max="12033" width="13" customWidth="1"/>
    <col min="12034" max="12034" width="11.28515625" customWidth="1"/>
    <col min="12048" max="12048" width="9" customWidth="1"/>
    <col min="12049" max="12049" width="0.140625" customWidth="1"/>
    <col min="12050" max="12050" width="0" hidden="1" customWidth="1"/>
    <col min="12289" max="12289" width="13" customWidth="1"/>
    <col min="12290" max="12290" width="11.28515625" customWidth="1"/>
    <col min="12304" max="12304" width="9" customWidth="1"/>
    <col min="12305" max="12305" width="0.140625" customWidth="1"/>
    <col min="12306" max="12306" width="0" hidden="1" customWidth="1"/>
    <col min="12545" max="12545" width="13" customWidth="1"/>
    <col min="12546" max="12546" width="11.28515625" customWidth="1"/>
    <col min="12560" max="12560" width="9" customWidth="1"/>
    <col min="12561" max="12561" width="0.140625" customWidth="1"/>
    <col min="12562" max="12562" width="0" hidden="1" customWidth="1"/>
    <col min="12801" max="12801" width="13" customWidth="1"/>
    <col min="12802" max="12802" width="11.28515625" customWidth="1"/>
    <col min="12816" max="12816" width="9" customWidth="1"/>
    <col min="12817" max="12817" width="0.140625" customWidth="1"/>
    <col min="12818" max="12818" width="0" hidden="1" customWidth="1"/>
    <col min="13057" max="13057" width="13" customWidth="1"/>
    <col min="13058" max="13058" width="11.28515625" customWidth="1"/>
    <col min="13072" max="13072" width="9" customWidth="1"/>
    <col min="13073" max="13073" width="0.140625" customWidth="1"/>
    <col min="13074" max="13074" width="0" hidden="1" customWidth="1"/>
    <col min="13313" max="13313" width="13" customWidth="1"/>
    <col min="13314" max="13314" width="11.28515625" customWidth="1"/>
    <col min="13328" max="13328" width="9" customWidth="1"/>
    <col min="13329" max="13329" width="0.140625" customWidth="1"/>
    <col min="13330" max="13330" width="0" hidden="1" customWidth="1"/>
    <col min="13569" max="13569" width="13" customWidth="1"/>
    <col min="13570" max="13570" width="11.28515625" customWidth="1"/>
    <col min="13584" max="13584" width="9" customWidth="1"/>
    <col min="13585" max="13585" width="0.140625" customWidth="1"/>
    <col min="13586" max="13586" width="0" hidden="1" customWidth="1"/>
    <col min="13825" max="13825" width="13" customWidth="1"/>
    <col min="13826" max="13826" width="11.28515625" customWidth="1"/>
    <col min="13840" max="13840" width="9" customWidth="1"/>
    <col min="13841" max="13841" width="0.140625" customWidth="1"/>
    <col min="13842" max="13842" width="0" hidden="1" customWidth="1"/>
    <col min="14081" max="14081" width="13" customWidth="1"/>
    <col min="14082" max="14082" width="11.28515625" customWidth="1"/>
    <col min="14096" max="14096" width="9" customWidth="1"/>
    <col min="14097" max="14097" width="0.140625" customWidth="1"/>
    <col min="14098" max="14098" width="0" hidden="1" customWidth="1"/>
    <col min="14337" max="14337" width="13" customWidth="1"/>
    <col min="14338" max="14338" width="11.28515625" customWidth="1"/>
    <col min="14352" max="14352" width="9" customWidth="1"/>
    <col min="14353" max="14353" width="0.140625" customWidth="1"/>
    <col min="14354" max="14354" width="0" hidden="1" customWidth="1"/>
    <col min="14593" max="14593" width="13" customWidth="1"/>
    <col min="14594" max="14594" width="11.28515625" customWidth="1"/>
    <col min="14608" max="14608" width="9" customWidth="1"/>
    <col min="14609" max="14609" width="0.140625" customWidth="1"/>
    <col min="14610" max="14610" width="0" hidden="1" customWidth="1"/>
    <col min="14849" max="14849" width="13" customWidth="1"/>
    <col min="14850" max="14850" width="11.28515625" customWidth="1"/>
    <col min="14864" max="14864" width="9" customWidth="1"/>
    <col min="14865" max="14865" width="0.140625" customWidth="1"/>
    <col min="14866" max="14866" width="0" hidden="1" customWidth="1"/>
    <col min="15105" max="15105" width="13" customWidth="1"/>
    <col min="15106" max="15106" width="11.28515625" customWidth="1"/>
    <col min="15120" max="15120" width="9" customWidth="1"/>
    <col min="15121" max="15121" width="0.140625" customWidth="1"/>
    <col min="15122" max="15122" width="0" hidden="1" customWidth="1"/>
    <col min="15361" max="15361" width="13" customWidth="1"/>
    <col min="15362" max="15362" width="11.28515625" customWidth="1"/>
    <col min="15376" max="15376" width="9" customWidth="1"/>
    <col min="15377" max="15377" width="0.140625" customWidth="1"/>
    <col min="15378" max="15378" width="0" hidden="1" customWidth="1"/>
    <col min="15617" max="15617" width="13" customWidth="1"/>
    <col min="15618" max="15618" width="11.28515625" customWidth="1"/>
    <col min="15632" max="15632" width="9" customWidth="1"/>
    <col min="15633" max="15633" width="0.140625" customWidth="1"/>
    <col min="15634" max="15634" width="0" hidden="1" customWidth="1"/>
    <col min="15873" max="15873" width="13" customWidth="1"/>
    <col min="15874" max="15874" width="11.28515625" customWidth="1"/>
    <col min="15888" max="15888" width="9" customWidth="1"/>
    <col min="15889" max="15889" width="0.140625" customWidth="1"/>
    <col min="15890" max="15890" width="0" hidden="1" customWidth="1"/>
    <col min="16129" max="16129" width="13" customWidth="1"/>
    <col min="16130" max="16130" width="11.28515625" customWidth="1"/>
    <col min="16144" max="16144" width="9" customWidth="1"/>
    <col min="16145" max="16145" width="0.140625" customWidth="1"/>
    <col min="16146" max="16146" width="0" hidden="1" customWidth="1"/>
  </cols>
  <sheetData>
    <row r="1" spans="1:17" s="1" customFormat="1" ht="18" x14ac:dyDescent="0.25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s="1" customFormat="1" ht="18" x14ac:dyDescent="0.25">
      <c r="A2" s="184" t="s">
        <v>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s="1" customFormat="1" ht="18" x14ac:dyDescent="0.25">
      <c r="A3" s="184" t="s">
        <v>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7" s="1" customFormat="1" ht="18" x14ac:dyDescent="0.25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7" s="1" customFormat="1" ht="18.75" x14ac:dyDescent="0.3">
      <c r="A5" s="186" t="s">
        <v>144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1:17" s="1" customFormat="1" ht="18.75" thickBot="1" x14ac:dyDescent="0.3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</row>
    <row r="7" spans="1:17" s="1" customFormat="1" ht="18" x14ac:dyDescent="0.25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</row>
    <row r="8" spans="1:17" s="1" customFormat="1" ht="18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s="1" customFormat="1" ht="18" x14ac:dyDescent="0.2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1"/>
    </row>
    <row r="10" spans="1:17" s="1" customFormat="1" ht="45" x14ac:dyDescent="0.6">
      <c r="A10" s="172" t="s">
        <v>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4"/>
    </row>
    <row r="11" spans="1:17" s="1" customFormat="1" ht="45" x14ac:dyDescent="0.6">
      <c r="A11" s="172" t="s">
        <v>2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</row>
    <row r="12" spans="1:17" s="1" customFormat="1" ht="45" x14ac:dyDescent="0.6">
      <c r="A12" s="172" t="s">
        <v>3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4"/>
    </row>
    <row r="13" spans="1:17" s="1" customFormat="1" ht="30" x14ac:dyDescent="0.4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7"/>
    </row>
    <row r="14" spans="1:17" s="1" customFormat="1" ht="45" x14ac:dyDescent="0.6">
      <c r="A14" s="178" t="s">
        <v>139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80"/>
    </row>
    <row r="15" spans="1:17" s="1" customFormat="1" ht="18" x14ac:dyDescent="0.25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1"/>
    </row>
    <row r="16" spans="1:17" s="1" customFormat="1" ht="18" x14ac:dyDescent="0.25">
      <c r="A16" s="181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3"/>
    </row>
    <row r="17" spans="1:17" s="1" customFormat="1" ht="18" x14ac:dyDescent="0.25">
      <c r="A17" s="181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3"/>
    </row>
    <row r="18" spans="1:17" s="1" customFormat="1" ht="20.25" x14ac:dyDescent="0.2">
      <c r="A18" s="155" t="s">
        <v>4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7"/>
    </row>
    <row r="19" spans="1:17" s="1" customFormat="1" ht="20.25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 s="1" customFormat="1" ht="20.25" x14ac:dyDescent="0.3">
      <c r="A20" s="163" t="s">
        <v>140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5"/>
    </row>
    <row r="21" spans="1:17" s="1" customFormat="1" ht="20.25" x14ac:dyDescent="0.2">
      <c r="A21" s="155" t="s">
        <v>5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7"/>
    </row>
    <row r="22" spans="1:17" s="1" customFormat="1" ht="20.25" x14ac:dyDescent="0.2">
      <c r="A22" s="155" t="s">
        <v>141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7"/>
    </row>
    <row r="23" spans="1:17" s="1" customFormat="1" ht="20.25" x14ac:dyDescent="0.2">
      <c r="A23" s="155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7"/>
    </row>
    <row r="24" spans="1:17" s="1" customFormat="1" ht="20.25" x14ac:dyDescent="0.3">
      <c r="A24" s="15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60"/>
    </row>
    <row r="25" spans="1:17" s="1" customFormat="1" ht="21" thickBot="1" x14ac:dyDescent="0.3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</row>
    <row r="26" spans="1:17" s="1" customFormat="1" ht="18" x14ac:dyDescent="0.25">
      <c r="A26" s="16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</row>
    <row r="27" spans="1:17" s="1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6:Q6"/>
    <mergeCell ref="A1:Q1"/>
    <mergeCell ref="A2:Q2"/>
    <mergeCell ref="A3:Q3"/>
    <mergeCell ref="A4:Q4"/>
    <mergeCell ref="A5:Q5"/>
    <mergeCell ref="A20:Q20"/>
    <mergeCell ref="A7:Q7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18:Q18"/>
    <mergeCell ref="A21:Q21"/>
    <mergeCell ref="A22:Q22"/>
    <mergeCell ref="A23:Q23"/>
    <mergeCell ref="A24:Q24"/>
    <mergeCell ref="A26:Q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F53" sqref="F53"/>
    </sheetView>
  </sheetViews>
  <sheetFormatPr defaultRowHeight="15" x14ac:dyDescent="0.25"/>
  <cols>
    <col min="1" max="1" width="25" customWidth="1"/>
    <col min="2" max="2" width="16.42578125" customWidth="1"/>
    <col min="3" max="3" width="16.5703125" customWidth="1"/>
    <col min="5" max="5" width="12.5703125" customWidth="1"/>
  </cols>
  <sheetData>
    <row r="1" spans="1:6" x14ac:dyDescent="0.25">
      <c r="A1" s="11" t="s">
        <v>138</v>
      </c>
      <c r="B1" s="11"/>
      <c r="C1" s="12"/>
    </row>
    <row r="2" spans="1:6" ht="15.75" thickBot="1" x14ac:dyDescent="0.3">
      <c r="C2" s="12"/>
    </row>
    <row r="3" spans="1:6" ht="27" thickTop="1" thickBot="1" x14ac:dyDescent="0.3">
      <c r="A3" s="115" t="s">
        <v>7</v>
      </c>
      <c r="B3" s="119" t="s">
        <v>132</v>
      </c>
      <c r="C3" s="118" t="s">
        <v>130</v>
      </c>
      <c r="D3" s="13" t="s">
        <v>8</v>
      </c>
      <c r="E3" s="116" t="s">
        <v>9</v>
      </c>
      <c r="F3" s="117" t="s">
        <v>10</v>
      </c>
    </row>
    <row r="4" spans="1:6" ht="16.5" thickTop="1" thickBot="1" x14ac:dyDescent="0.3">
      <c r="A4" s="14" t="s">
        <v>11</v>
      </c>
      <c r="B4" s="138">
        <v>16572</v>
      </c>
      <c r="C4" s="15"/>
      <c r="D4" s="16">
        <v>2740</v>
      </c>
      <c r="E4" s="17">
        <v>498</v>
      </c>
      <c r="F4" s="18">
        <v>2853</v>
      </c>
    </row>
    <row r="5" spans="1:6" ht="15.75" thickBot="1" x14ac:dyDescent="0.3">
      <c r="A5" s="19" t="s">
        <v>12</v>
      </c>
      <c r="B5" s="139">
        <v>8219</v>
      </c>
      <c r="C5" s="20">
        <v>4282</v>
      </c>
      <c r="D5" s="21">
        <v>1097</v>
      </c>
      <c r="E5" s="22">
        <v>2680</v>
      </c>
      <c r="F5" s="23">
        <v>5976</v>
      </c>
    </row>
    <row r="6" spans="1:6" ht="15.75" thickBot="1" x14ac:dyDescent="0.3">
      <c r="A6" s="19" t="s">
        <v>13</v>
      </c>
      <c r="B6" s="139">
        <v>3483</v>
      </c>
      <c r="C6" s="20">
        <v>1126</v>
      </c>
      <c r="D6" s="21">
        <v>570</v>
      </c>
      <c r="E6" s="22">
        <v>979</v>
      </c>
      <c r="F6" s="23">
        <v>3491</v>
      </c>
    </row>
    <row r="7" spans="1:6" ht="15.75" thickBot="1" x14ac:dyDescent="0.3">
      <c r="A7" s="19" t="s">
        <v>14</v>
      </c>
      <c r="B7" s="139">
        <v>3377</v>
      </c>
      <c r="C7" s="20">
        <v>2119</v>
      </c>
      <c r="D7" s="21">
        <v>293</v>
      </c>
      <c r="E7" s="22">
        <v>776</v>
      </c>
      <c r="F7" s="23">
        <v>4623</v>
      </c>
    </row>
    <row r="8" spans="1:6" ht="15.75" thickBot="1" x14ac:dyDescent="0.3">
      <c r="A8" s="19" t="s">
        <v>15</v>
      </c>
      <c r="B8" s="139">
        <v>686</v>
      </c>
      <c r="C8" s="20"/>
      <c r="D8" s="21">
        <v>132</v>
      </c>
      <c r="E8" s="22">
        <v>1085</v>
      </c>
      <c r="F8" s="23">
        <v>115</v>
      </c>
    </row>
    <row r="9" spans="1:6" ht="15.75" thickBot="1" x14ac:dyDescent="0.3">
      <c r="A9" s="19" t="s">
        <v>16</v>
      </c>
      <c r="B9" s="139">
        <v>232</v>
      </c>
      <c r="C9" s="20"/>
      <c r="D9" s="24">
        <v>58</v>
      </c>
      <c r="E9" s="22">
        <v>30</v>
      </c>
      <c r="F9" s="23">
        <v>203</v>
      </c>
    </row>
    <row r="10" spans="1:6" ht="15.75" thickBot="1" x14ac:dyDescent="0.3">
      <c r="A10" s="19" t="s">
        <v>17</v>
      </c>
      <c r="B10" s="139">
        <v>1026</v>
      </c>
      <c r="C10" s="25">
        <v>1020</v>
      </c>
      <c r="D10" s="21">
        <v>45</v>
      </c>
      <c r="E10" s="22">
        <v>73</v>
      </c>
      <c r="F10" s="23">
        <v>354</v>
      </c>
    </row>
    <row r="11" spans="1:6" ht="15.75" thickBot="1" x14ac:dyDescent="0.3">
      <c r="A11" s="19" t="s">
        <v>18</v>
      </c>
      <c r="B11" s="139">
        <v>138</v>
      </c>
      <c r="C11" s="25">
        <v>137</v>
      </c>
      <c r="D11" s="21">
        <v>18</v>
      </c>
      <c r="E11" s="22">
        <v>11</v>
      </c>
      <c r="F11" s="23"/>
    </row>
    <row r="12" spans="1:6" ht="15.75" thickBot="1" x14ac:dyDescent="0.3">
      <c r="A12" s="19" t="s">
        <v>133</v>
      </c>
      <c r="B12" s="139">
        <v>946</v>
      </c>
      <c r="C12" s="20">
        <v>946</v>
      </c>
      <c r="D12" s="21">
        <v>15</v>
      </c>
      <c r="E12" s="22">
        <v>99</v>
      </c>
      <c r="F12" s="23">
        <v>240</v>
      </c>
    </row>
    <row r="13" spans="1:6" ht="15.75" thickBot="1" x14ac:dyDescent="0.3">
      <c r="A13" s="19" t="s">
        <v>19</v>
      </c>
      <c r="B13" s="139">
        <v>1308</v>
      </c>
      <c r="C13" s="20">
        <v>1294</v>
      </c>
      <c r="D13" s="21">
        <v>76</v>
      </c>
      <c r="E13" s="22">
        <v>250</v>
      </c>
      <c r="F13" s="23">
        <v>282</v>
      </c>
    </row>
    <row r="14" spans="1:6" ht="15.75" thickBot="1" x14ac:dyDescent="0.3">
      <c r="A14" s="19" t="s">
        <v>20</v>
      </c>
      <c r="B14" s="139">
        <v>2316</v>
      </c>
      <c r="C14" s="20">
        <v>1100</v>
      </c>
      <c r="D14" s="21">
        <v>285</v>
      </c>
      <c r="E14" s="22">
        <v>142</v>
      </c>
      <c r="F14" s="23">
        <v>675</v>
      </c>
    </row>
    <row r="15" spans="1:6" ht="15.75" thickBot="1" x14ac:dyDescent="0.3">
      <c r="A15" s="26" t="s">
        <v>21</v>
      </c>
      <c r="B15" s="140">
        <v>781</v>
      </c>
      <c r="C15" s="25">
        <v>766</v>
      </c>
      <c r="D15" s="27">
        <v>53</v>
      </c>
      <c r="E15" s="22">
        <v>251</v>
      </c>
      <c r="F15" s="23">
        <v>179</v>
      </c>
    </row>
    <row r="16" spans="1:6" ht="15.75" thickBot="1" x14ac:dyDescent="0.3">
      <c r="A16" s="28" t="s">
        <v>22</v>
      </c>
      <c r="B16" s="31">
        <f>SUM(B4:B15)</f>
        <v>39084</v>
      </c>
      <c r="C16" s="55">
        <f>SUM(C4:C15)</f>
        <v>12790</v>
      </c>
      <c r="D16" s="30">
        <f>SUM(D4:D15)</f>
        <v>5382</v>
      </c>
      <c r="E16" s="29">
        <f>SUM(E4:E15)</f>
        <v>6874</v>
      </c>
      <c r="F16" s="31">
        <f>SUM(F4:F15)</f>
        <v>18991</v>
      </c>
    </row>
    <row r="17" spans="1:6" ht="16.5" thickTop="1" thickBot="1" x14ac:dyDescent="0.3">
      <c r="C17" s="12"/>
      <c r="D17" s="32"/>
    </row>
    <row r="18" spans="1:6" ht="15.75" thickTop="1" x14ac:dyDescent="0.25">
      <c r="A18" s="200" t="s">
        <v>134</v>
      </c>
      <c r="B18" s="207" t="s">
        <v>132</v>
      </c>
      <c r="C18" s="202" t="s">
        <v>130</v>
      </c>
      <c r="D18" s="203" t="s">
        <v>8</v>
      </c>
      <c r="E18" s="205" t="s">
        <v>9</v>
      </c>
      <c r="F18" s="188" t="s">
        <v>23</v>
      </c>
    </row>
    <row r="19" spans="1:6" ht="15.75" thickBot="1" x14ac:dyDescent="0.3">
      <c r="A19" s="213"/>
      <c r="B19" s="217"/>
      <c r="C19" s="214"/>
      <c r="D19" s="215"/>
      <c r="E19" s="216"/>
      <c r="F19" s="210"/>
    </row>
    <row r="20" spans="1:6" ht="15.75" thickTop="1" x14ac:dyDescent="0.25">
      <c r="A20" s="142" t="s">
        <v>136</v>
      </c>
      <c r="B20" s="150">
        <v>9899</v>
      </c>
      <c r="C20" s="143"/>
      <c r="D20" s="144">
        <v>2441</v>
      </c>
      <c r="E20" s="143"/>
      <c r="F20" s="145"/>
    </row>
    <row r="21" spans="1:6" ht="15.75" thickBot="1" x14ac:dyDescent="0.3">
      <c r="A21" s="146" t="s">
        <v>135</v>
      </c>
      <c r="B21" s="151">
        <v>43</v>
      </c>
      <c r="C21" s="147"/>
      <c r="D21" s="148"/>
      <c r="E21" s="147"/>
      <c r="F21" s="149"/>
    </row>
    <row r="22" spans="1:6" ht="16.5" thickTop="1" thickBot="1" x14ac:dyDescent="0.3">
      <c r="C22" s="12"/>
      <c r="D22" s="32"/>
    </row>
    <row r="23" spans="1:6" ht="15.75" thickTop="1" x14ac:dyDescent="0.25">
      <c r="A23" s="190" t="s">
        <v>24</v>
      </c>
      <c r="B23" s="209" t="s">
        <v>132</v>
      </c>
      <c r="C23" s="192" t="s">
        <v>130</v>
      </c>
      <c r="D23" s="194" t="s">
        <v>8</v>
      </c>
      <c r="E23" s="211" t="s">
        <v>9</v>
      </c>
      <c r="F23" s="198" t="s">
        <v>23</v>
      </c>
    </row>
    <row r="24" spans="1:6" ht="15.75" thickBot="1" x14ac:dyDescent="0.3">
      <c r="A24" s="191"/>
      <c r="B24" s="208"/>
      <c r="C24" s="193"/>
      <c r="D24" s="195"/>
      <c r="E24" s="212"/>
      <c r="F24" s="199"/>
    </row>
    <row r="25" spans="1:6" ht="16.5" thickTop="1" thickBot="1" x14ac:dyDescent="0.3">
      <c r="A25" s="19" t="s">
        <v>122</v>
      </c>
      <c r="B25" s="139">
        <v>11</v>
      </c>
      <c r="C25" s="20"/>
      <c r="D25" s="16">
        <v>5</v>
      </c>
      <c r="E25" s="33"/>
      <c r="F25" s="23"/>
    </row>
    <row r="26" spans="1:6" ht="15.75" thickBot="1" x14ac:dyDescent="0.3">
      <c r="A26" s="19" t="s">
        <v>25</v>
      </c>
      <c r="B26" s="121">
        <v>30</v>
      </c>
      <c r="C26" s="20"/>
      <c r="D26" s="21">
        <v>7</v>
      </c>
      <c r="E26" s="34"/>
      <c r="F26" s="23"/>
    </row>
    <row r="27" spans="1:6" ht="15.75" thickBot="1" x14ac:dyDescent="0.3">
      <c r="A27" s="35" t="s">
        <v>26</v>
      </c>
      <c r="B27" s="141">
        <v>239</v>
      </c>
      <c r="C27" s="36">
        <v>3</v>
      </c>
      <c r="D27" s="37">
        <v>142</v>
      </c>
      <c r="E27" s="38"/>
      <c r="F27" s="39"/>
    </row>
    <row r="28" spans="1:6" ht="16.5" thickTop="1" thickBot="1" x14ac:dyDescent="0.3">
      <c r="C28" s="12"/>
      <c r="D28" s="32"/>
    </row>
    <row r="29" spans="1:6" ht="15.75" thickTop="1" x14ac:dyDescent="0.25">
      <c r="A29" s="200" t="s">
        <v>27</v>
      </c>
      <c r="B29" s="207" t="s">
        <v>132</v>
      </c>
      <c r="C29" s="202" t="s">
        <v>130</v>
      </c>
      <c r="D29" s="203" t="s">
        <v>8</v>
      </c>
      <c r="E29" s="205" t="s">
        <v>9</v>
      </c>
      <c r="F29" s="188" t="s">
        <v>10</v>
      </c>
    </row>
    <row r="30" spans="1:6" ht="15.75" thickBot="1" x14ac:dyDescent="0.3">
      <c r="A30" s="201"/>
      <c r="B30" s="208"/>
      <c r="C30" s="193"/>
      <c r="D30" s="204"/>
      <c r="E30" s="206"/>
      <c r="F30" s="189"/>
    </row>
    <row r="31" spans="1:6" ht="16.5" thickTop="1" thickBot="1" x14ac:dyDescent="0.3">
      <c r="A31" s="19" t="s">
        <v>28</v>
      </c>
      <c r="B31" s="121"/>
      <c r="C31" s="122"/>
      <c r="D31" s="16"/>
      <c r="E31" s="40"/>
      <c r="F31" s="41">
        <v>125</v>
      </c>
    </row>
    <row r="32" spans="1:6" ht="15.75" thickBot="1" x14ac:dyDescent="0.3">
      <c r="A32" s="19" t="s">
        <v>143</v>
      </c>
      <c r="B32" s="121"/>
      <c r="C32" s="123"/>
      <c r="D32" s="21"/>
      <c r="E32" s="42"/>
      <c r="F32" s="41">
        <v>14</v>
      </c>
    </row>
    <row r="33" spans="1:6" ht="15.75" thickBot="1" x14ac:dyDescent="0.3">
      <c r="A33" s="19" t="s">
        <v>29</v>
      </c>
      <c r="B33" s="121"/>
      <c r="C33" s="123"/>
      <c r="D33" s="21"/>
      <c r="E33" s="42"/>
      <c r="F33" s="41">
        <v>244</v>
      </c>
    </row>
    <row r="34" spans="1:6" ht="15.75" thickBot="1" x14ac:dyDescent="0.3">
      <c r="A34" s="43" t="s">
        <v>22</v>
      </c>
      <c r="B34" s="31">
        <f>SUM(B30:B33)</f>
        <v>0</v>
      </c>
      <c r="C34" s="55">
        <f>SUM(C28:C33)</f>
        <v>0</v>
      </c>
      <c r="D34" s="30">
        <f>SUM(D28:D33)</f>
        <v>0</v>
      </c>
      <c r="E34" s="29">
        <f>SUM(E30:E33)</f>
        <v>0</v>
      </c>
      <c r="F34" s="44">
        <f>SUM(F31:F33)</f>
        <v>383</v>
      </c>
    </row>
    <row r="35" spans="1:6" ht="15.75" thickTop="1" x14ac:dyDescent="0.25">
      <c r="C35" s="45"/>
      <c r="D35" s="46"/>
      <c r="E35" s="45"/>
    </row>
    <row r="36" spans="1:6" ht="15.75" thickBot="1" x14ac:dyDescent="0.3">
      <c r="C36" s="12"/>
      <c r="D36" s="32"/>
    </row>
    <row r="37" spans="1:6" ht="15.75" thickTop="1" x14ac:dyDescent="0.25">
      <c r="A37" s="190" t="s">
        <v>30</v>
      </c>
      <c r="B37" s="209" t="s">
        <v>132</v>
      </c>
      <c r="C37" s="192" t="s">
        <v>130</v>
      </c>
      <c r="D37" s="194" t="s">
        <v>8</v>
      </c>
      <c r="E37" s="196" t="s">
        <v>9</v>
      </c>
      <c r="F37" s="198" t="s">
        <v>10</v>
      </c>
    </row>
    <row r="38" spans="1:6" ht="15.75" thickBot="1" x14ac:dyDescent="0.3">
      <c r="A38" s="191"/>
      <c r="B38" s="208"/>
      <c r="C38" s="193"/>
      <c r="D38" s="195"/>
      <c r="E38" s="197"/>
      <c r="F38" s="199"/>
    </row>
    <row r="39" spans="1:6" ht="16.5" thickTop="1" thickBot="1" x14ac:dyDescent="0.3">
      <c r="A39" s="19" t="s">
        <v>31</v>
      </c>
      <c r="B39" s="139">
        <v>34912</v>
      </c>
      <c r="C39" s="20">
        <v>19444</v>
      </c>
      <c r="D39" s="24">
        <v>5359</v>
      </c>
      <c r="E39" s="34">
        <v>4418</v>
      </c>
      <c r="F39" s="23"/>
    </row>
    <row r="40" spans="1:6" ht="15.75" thickBot="1" x14ac:dyDescent="0.3">
      <c r="A40" s="19" t="s">
        <v>32</v>
      </c>
      <c r="B40" s="139">
        <v>14936</v>
      </c>
      <c r="C40" s="25">
        <v>5710</v>
      </c>
      <c r="D40" s="47">
        <v>1360</v>
      </c>
      <c r="E40" s="34">
        <v>4231</v>
      </c>
      <c r="F40" s="23"/>
    </row>
    <row r="41" spans="1:6" ht="15.75" thickBot="1" x14ac:dyDescent="0.3">
      <c r="A41" s="19" t="s">
        <v>33</v>
      </c>
      <c r="B41" s="139">
        <v>4274</v>
      </c>
      <c r="C41" s="20">
        <v>186</v>
      </c>
      <c r="D41" s="47">
        <v>691</v>
      </c>
      <c r="E41" s="34">
        <v>2308</v>
      </c>
      <c r="F41" s="23"/>
    </row>
    <row r="42" spans="1:6" ht="15.75" thickBot="1" x14ac:dyDescent="0.3">
      <c r="A42" s="19" t="s">
        <v>34</v>
      </c>
      <c r="B42" s="139">
        <v>1488</v>
      </c>
      <c r="C42" s="20">
        <v>236</v>
      </c>
      <c r="D42" s="24">
        <v>189</v>
      </c>
      <c r="E42" s="34">
        <v>862</v>
      </c>
      <c r="F42" s="23">
        <v>126</v>
      </c>
    </row>
    <row r="43" spans="1:6" ht="15.75" thickBot="1" x14ac:dyDescent="0.3">
      <c r="A43" s="19" t="s">
        <v>35</v>
      </c>
      <c r="B43" s="139">
        <v>514</v>
      </c>
      <c r="C43" s="20">
        <v>222</v>
      </c>
      <c r="D43" s="21">
        <v>44</v>
      </c>
      <c r="E43" s="34">
        <v>934</v>
      </c>
      <c r="F43" s="23">
        <v>93</v>
      </c>
    </row>
    <row r="44" spans="1:6" ht="15.75" thickBot="1" x14ac:dyDescent="0.3">
      <c r="A44" s="19" t="s">
        <v>36</v>
      </c>
      <c r="B44" s="139"/>
      <c r="C44" s="20"/>
      <c r="D44" s="24"/>
      <c r="E44" s="34">
        <v>47</v>
      </c>
      <c r="F44" s="23"/>
    </row>
    <row r="45" spans="1:6" ht="15.75" thickBot="1" x14ac:dyDescent="0.3">
      <c r="A45" s="19" t="s">
        <v>37</v>
      </c>
      <c r="B45" s="139">
        <v>488</v>
      </c>
      <c r="C45" s="20">
        <v>471</v>
      </c>
      <c r="D45" s="24">
        <v>26</v>
      </c>
      <c r="E45" s="34">
        <v>558</v>
      </c>
      <c r="F45" s="23"/>
    </row>
    <row r="46" spans="1:6" ht="15.75" thickBot="1" x14ac:dyDescent="0.3">
      <c r="A46" s="19" t="s">
        <v>38</v>
      </c>
      <c r="B46" s="139"/>
      <c r="C46" s="20"/>
      <c r="D46" s="24"/>
      <c r="E46" s="34">
        <v>188</v>
      </c>
      <c r="F46" s="23"/>
    </row>
    <row r="47" spans="1:6" ht="15.75" thickBot="1" x14ac:dyDescent="0.3">
      <c r="A47" s="19" t="s">
        <v>39</v>
      </c>
      <c r="B47" s="139"/>
      <c r="C47" s="20"/>
      <c r="D47" s="24"/>
      <c r="E47" s="34">
        <v>195</v>
      </c>
      <c r="F47" s="23"/>
    </row>
    <row r="48" spans="1:6" ht="15.75" thickBot="1" x14ac:dyDescent="0.3">
      <c r="A48" s="19" t="s">
        <v>40</v>
      </c>
      <c r="B48" s="139">
        <v>760</v>
      </c>
      <c r="C48" s="20">
        <v>243</v>
      </c>
      <c r="D48" s="24">
        <v>78</v>
      </c>
      <c r="E48" s="34">
        <v>3</v>
      </c>
      <c r="F48" s="23"/>
    </row>
    <row r="49" spans="1:6" ht="15.75" thickBot="1" x14ac:dyDescent="0.3">
      <c r="A49" s="19" t="s">
        <v>137</v>
      </c>
      <c r="B49" s="139">
        <v>3207</v>
      </c>
      <c r="C49" s="20">
        <v>1678</v>
      </c>
      <c r="D49" s="24">
        <v>311</v>
      </c>
      <c r="E49" s="34">
        <v>31</v>
      </c>
      <c r="F49" s="23"/>
    </row>
    <row r="50" spans="1:6" ht="15.75" thickBot="1" x14ac:dyDescent="0.3">
      <c r="A50" s="43" t="s">
        <v>22</v>
      </c>
      <c r="B50" s="31">
        <f t="shared" ref="B50:F50" si="0">SUM(B39:B49)</f>
        <v>60579</v>
      </c>
      <c r="C50" s="55">
        <f t="shared" si="0"/>
        <v>28190</v>
      </c>
      <c r="D50" s="30">
        <f t="shared" si="0"/>
        <v>8058</v>
      </c>
      <c r="E50" s="29">
        <f t="shared" si="0"/>
        <v>13775</v>
      </c>
      <c r="F50" s="31">
        <f t="shared" si="0"/>
        <v>219</v>
      </c>
    </row>
    <row r="51" spans="1:6" ht="16.5" thickTop="1" thickBot="1" x14ac:dyDescent="0.3">
      <c r="C51" s="49"/>
      <c r="D51" s="48"/>
      <c r="E51" s="48"/>
      <c r="F51" s="49"/>
    </row>
    <row r="52" spans="1:6" ht="16.5" thickTop="1" thickBot="1" x14ac:dyDescent="0.3">
      <c r="A52" s="50"/>
      <c r="B52" s="120"/>
      <c r="C52" s="15"/>
      <c r="D52" s="18"/>
      <c r="E52" s="15"/>
      <c r="F52" s="18"/>
    </row>
    <row r="53" spans="1:6" ht="15.75" thickBot="1" x14ac:dyDescent="0.3">
      <c r="A53" s="51" t="s">
        <v>41</v>
      </c>
      <c r="B53" s="52">
        <f>SUM(B16,B20,B21,B25,B26,B27,B34,B50)</f>
        <v>109885</v>
      </c>
      <c r="C53" s="53">
        <f>SUM(C16,C21,C25,C26,C27,C34,C50)</f>
        <v>40983</v>
      </c>
      <c r="D53" s="52">
        <f>SUM(D16,D20,D21,D25,D26,D27,D34,D50)</f>
        <v>16035</v>
      </c>
      <c r="E53" s="53">
        <f>SUM(E16,E21,E25,E26,E27,E34,E50)</f>
        <v>20649</v>
      </c>
      <c r="F53" s="52">
        <f>SUM(F16,F21,F25,F26,F27,F34,F50)</f>
        <v>19593</v>
      </c>
    </row>
    <row r="54" spans="1:6" ht="15.75" thickBot="1" x14ac:dyDescent="0.3">
      <c r="A54" s="54"/>
      <c r="B54" s="124"/>
      <c r="C54" s="55"/>
      <c r="D54" s="31"/>
      <c r="E54" s="55"/>
      <c r="F54" s="39"/>
    </row>
    <row r="55" spans="1:6" ht="15.75" thickTop="1" x14ac:dyDescent="0.25">
      <c r="C55" s="12"/>
    </row>
    <row r="56" spans="1:6" x14ac:dyDescent="0.25">
      <c r="A56" t="s">
        <v>42</v>
      </c>
      <c r="C56" s="12"/>
    </row>
    <row r="62" spans="1:6" x14ac:dyDescent="0.25">
      <c r="B62" s="125"/>
    </row>
  </sheetData>
  <mergeCells count="24">
    <mergeCell ref="F18:F19"/>
    <mergeCell ref="A23:A24"/>
    <mergeCell ref="C23:C24"/>
    <mergeCell ref="D23:D24"/>
    <mergeCell ref="E23:E24"/>
    <mergeCell ref="F23:F24"/>
    <mergeCell ref="A18:A19"/>
    <mergeCell ref="C18:C19"/>
    <mergeCell ref="D18:D19"/>
    <mergeCell ref="E18:E19"/>
    <mergeCell ref="B18:B19"/>
    <mergeCell ref="B23:B24"/>
    <mergeCell ref="F29:F30"/>
    <mergeCell ref="A37:A38"/>
    <mergeCell ref="C37:C38"/>
    <mergeCell ref="D37:D38"/>
    <mergeCell ref="E37:E38"/>
    <mergeCell ref="F37:F38"/>
    <mergeCell ref="A29:A30"/>
    <mergeCell ref="C29:C30"/>
    <mergeCell ref="D29:D30"/>
    <mergeCell ref="E29:E30"/>
    <mergeCell ref="B29:B30"/>
    <mergeCell ref="B37:B38"/>
  </mergeCells>
  <pageMargins left="0.70866141732283472" right="0.70866141732283472" top="0.35" bottom="0.19" header="0.31496062992125984" footer="0.19"/>
  <pageSetup paperSize="9" orientation="landscape" r:id="rId1"/>
  <ignoredErrors>
    <ignoredError sqref="C53:D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opLeftCell="A19" workbookViewId="0">
      <selection activeCell="X24" sqref="X24"/>
    </sheetView>
  </sheetViews>
  <sheetFormatPr defaultRowHeight="15" x14ac:dyDescent="0.25"/>
  <cols>
    <col min="1" max="1" width="22.7109375" customWidth="1"/>
  </cols>
  <sheetData>
    <row r="1" spans="1:23" ht="15.75" thickBot="1" x14ac:dyDescent="0.3">
      <c r="A1" s="56" t="s">
        <v>142</v>
      </c>
      <c r="B1" s="57"/>
      <c r="C1" s="57"/>
      <c r="D1" s="58"/>
      <c r="E1" s="58"/>
      <c r="F1" s="58"/>
      <c r="G1" s="58"/>
      <c r="H1" s="58"/>
      <c r="I1" s="58"/>
    </row>
    <row r="2" spans="1:23" ht="60" thickBot="1" x14ac:dyDescent="0.3">
      <c r="A2" s="59" t="s">
        <v>43</v>
      </c>
      <c r="B2" s="60" t="s">
        <v>44</v>
      </c>
      <c r="C2" s="61" t="s">
        <v>127</v>
      </c>
      <c r="D2" s="62" t="s">
        <v>45</v>
      </c>
      <c r="E2" s="62" t="s">
        <v>46</v>
      </c>
      <c r="F2" s="63" t="s">
        <v>47</v>
      </c>
      <c r="G2" s="63" t="s">
        <v>128</v>
      </c>
      <c r="H2" s="64" t="s">
        <v>48</v>
      </c>
      <c r="I2" s="65" t="s">
        <v>49</v>
      </c>
    </row>
    <row r="3" spans="1:23" x14ac:dyDescent="0.25">
      <c r="A3" s="66" t="s">
        <v>50</v>
      </c>
      <c r="B3" s="67">
        <v>3116</v>
      </c>
      <c r="C3" s="68">
        <v>1145</v>
      </c>
      <c r="D3" s="68">
        <v>1346</v>
      </c>
      <c r="E3" s="68">
        <v>3404</v>
      </c>
      <c r="F3" s="69">
        <v>445</v>
      </c>
      <c r="G3" s="69">
        <v>76</v>
      </c>
      <c r="H3" s="69">
        <v>367</v>
      </c>
      <c r="I3" s="70">
        <f t="shared" ref="I3:I9" si="0">SUM(B3:H3)</f>
        <v>9899</v>
      </c>
      <c r="O3" s="125"/>
      <c r="P3" s="57"/>
      <c r="Q3" s="57"/>
      <c r="R3" s="57"/>
      <c r="S3" s="57"/>
      <c r="T3" s="57"/>
      <c r="U3" s="57"/>
      <c r="V3" s="57"/>
      <c r="W3" s="125"/>
    </row>
    <row r="4" spans="1:23" x14ac:dyDescent="0.25">
      <c r="A4" s="152" t="s">
        <v>51</v>
      </c>
      <c r="B4" s="71">
        <v>5483</v>
      </c>
      <c r="C4" s="71">
        <v>3509</v>
      </c>
      <c r="D4" s="72">
        <v>495</v>
      </c>
      <c r="E4" s="71">
        <v>6865</v>
      </c>
      <c r="F4" s="73">
        <v>128</v>
      </c>
      <c r="G4" s="73">
        <v>79</v>
      </c>
      <c r="H4" s="73">
        <v>13</v>
      </c>
      <c r="I4" s="70">
        <f t="shared" si="0"/>
        <v>16572</v>
      </c>
      <c r="O4" s="125"/>
      <c r="P4" s="57"/>
      <c r="Q4" s="57"/>
      <c r="R4" s="57"/>
      <c r="S4" s="57"/>
      <c r="T4" s="57"/>
      <c r="U4" s="57"/>
      <c r="V4" s="57"/>
      <c r="W4" s="125"/>
    </row>
    <row r="5" spans="1:23" x14ac:dyDescent="0.25">
      <c r="A5" s="74" t="s">
        <v>52</v>
      </c>
      <c r="B5" s="71">
        <v>3965</v>
      </c>
      <c r="C5" s="71">
        <v>513</v>
      </c>
      <c r="D5" s="71">
        <v>61</v>
      </c>
      <c r="E5" s="71">
        <v>1235</v>
      </c>
      <c r="F5" s="73">
        <v>712</v>
      </c>
      <c r="G5" s="73">
        <v>31</v>
      </c>
      <c r="H5" s="73">
        <v>9</v>
      </c>
      <c r="I5" s="70">
        <f t="shared" si="0"/>
        <v>6526</v>
      </c>
      <c r="O5" s="125"/>
      <c r="P5" s="57"/>
      <c r="Q5" s="57"/>
      <c r="R5" s="57"/>
      <c r="S5" s="57"/>
      <c r="T5" s="57"/>
      <c r="U5" s="57"/>
      <c r="V5" s="57"/>
      <c r="W5" s="125"/>
    </row>
    <row r="6" spans="1:23" x14ac:dyDescent="0.25">
      <c r="A6" s="74" t="s">
        <v>53</v>
      </c>
      <c r="B6" s="71">
        <v>60</v>
      </c>
      <c r="C6" s="71">
        <v>49</v>
      </c>
      <c r="D6" s="71">
        <v>926</v>
      </c>
      <c r="E6" s="71">
        <v>39</v>
      </c>
      <c r="F6" s="75">
        <v>2</v>
      </c>
      <c r="G6" s="76">
        <v>2</v>
      </c>
      <c r="H6" s="73">
        <v>180</v>
      </c>
      <c r="I6" s="70">
        <f t="shared" si="0"/>
        <v>1258</v>
      </c>
      <c r="O6" s="125"/>
      <c r="P6" s="57"/>
      <c r="Q6" s="57"/>
      <c r="R6" s="57"/>
      <c r="S6" s="57"/>
      <c r="T6" s="126"/>
      <c r="U6" s="127"/>
      <c r="V6" s="57"/>
      <c r="W6" s="125"/>
    </row>
    <row r="7" spans="1:23" x14ac:dyDescent="0.25">
      <c r="A7" s="74" t="s">
        <v>123</v>
      </c>
      <c r="B7" s="77">
        <v>546</v>
      </c>
      <c r="C7" s="71">
        <v>928</v>
      </c>
      <c r="D7" s="71">
        <v>38</v>
      </c>
      <c r="E7" s="71">
        <v>435</v>
      </c>
      <c r="F7" s="73">
        <v>11</v>
      </c>
      <c r="G7" s="73">
        <v>14</v>
      </c>
      <c r="H7" s="76">
        <v>1</v>
      </c>
      <c r="I7" s="70">
        <f t="shared" si="0"/>
        <v>1973</v>
      </c>
      <c r="O7" s="125"/>
      <c r="P7" s="57"/>
      <c r="Q7" s="57"/>
      <c r="R7" s="57"/>
      <c r="S7" s="57"/>
      <c r="T7" s="57"/>
      <c r="U7" s="57"/>
      <c r="V7" s="127"/>
      <c r="W7" s="125"/>
    </row>
    <row r="8" spans="1:23" ht="15.75" thickBot="1" x14ac:dyDescent="0.3">
      <c r="A8" s="128" t="s">
        <v>131</v>
      </c>
      <c r="B8" s="77">
        <v>17</v>
      </c>
      <c r="C8" s="129">
        <v>6</v>
      </c>
      <c r="D8" s="129">
        <v>20</v>
      </c>
      <c r="E8" s="129"/>
      <c r="F8" s="130"/>
      <c r="G8" s="130"/>
      <c r="H8" s="131"/>
      <c r="I8" s="70">
        <f t="shared" si="0"/>
        <v>43</v>
      </c>
      <c r="O8" s="125"/>
      <c r="P8" s="57"/>
      <c r="Q8" s="57"/>
      <c r="R8" s="57"/>
      <c r="S8" s="57"/>
      <c r="T8" s="57"/>
      <c r="U8" s="57"/>
      <c r="V8" s="127"/>
      <c r="W8" s="125"/>
    </row>
    <row r="9" spans="1:23" ht="15.75" thickBot="1" x14ac:dyDescent="0.3">
      <c r="A9" s="78"/>
      <c r="B9" s="132">
        <f t="shared" ref="B9:H9" si="1">SUM(B3:B8)</f>
        <v>13187</v>
      </c>
      <c r="C9" s="133">
        <f t="shared" si="1"/>
        <v>6150</v>
      </c>
      <c r="D9" s="133">
        <f t="shared" si="1"/>
        <v>2886</v>
      </c>
      <c r="E9" s="133">
        <f t="shared" si="1"/>
        <v>11978</v>
      </c>
      <c r="F9" s="134">
        <f t="shared" si="1"/>
        <v>1298</v>
      </c>
      <c r="G9" s="134">
        <f t="shared" si="1"/>
        <v>202</v>
      </c>
      <c r="H9" s="134">
        <f t="shared" si="1"/>
        <v>570</v>
      </c>
      <c r="I9" s="79">
        <f t="shared" si="0"/>
        <v>36271</v>
      </c>
      <c r="O9" s="125"/>
      <c r="P9" s="125"/>
      <c r="Q9" s="125"/>
      <c r="R9" s="125"/>
      <c r="S9" s="125"/>
      <c r="T9" s="125"/>
      <c r="U9" s="125"/>
      <c r="V9" s="125"/>
      <c r="W9" s="125"/>
    </row>
    <row r="10" spans="1:23" x14ac:dyDescent="0.25">
      <c r="O10" s="125"/>
      <c r="P10" s="125"/>
      <c r="Q10" s="125"/>
      <c r="R10" s="125"/>
      <c r="S10" s="125"/>
      <c r="T10" s="125"/>
      <c r="U10" s="125"/>
      <c r="V10" s="125"/>
      <c r="W10" s="125"/>
    </row>
    <row r="12" spans="1:23" ht="15.75" thickBot="1" x14ac:dyDescent="0.3">
      <c r="A12" s="80"/>
      <c r="B12" s="58"/>
      <c r="C12" s="58"/>
      <c r="D12" s="58"/>
      <c r="E12" s="58"/>
      <c r="F12" s="58"/>
      <c r="G12" s="58"/>
      <c r="H12" s="58"/>
      <c r="I12" s="58"/>
    </row>
    <row r="13" spans="1:23" ht="48" thickBot="1" x14ac:dyDescent="0.3">
      <c r="A13" s="81" t="s">
        <v>54</v>
      </c>
      <c r="B13" s="82" t="s">
        <v>44</v>
      </c>
      <c r="C13" s="83" t="s">
        <v>127</v>
      </c>
      <c r="D13" s="84" t="s">
        <v>45</v>
      </c>
      <c r="E13" s="84" t="s">
        <v>46</v>
      </c>
      <c r="F13" s="85" t="s">
        <v>47</v>
      </c>
      <c r="G13" s="85" t="s">
        <v>129</v>
      </c>
      <c r="H13" s="86" t="s">
        <v>48</v>
      </c>
      <c r="I13" s="87" t="s">
        <v>49</v>
      </c>
    </row>
    <row r="14" spans="1:23" x14ac:dyDescent="0.25">
      <c r="A14" s="74" t="s">
        <v>55</v>
      </c>
      <c r="B14" s="77">
        <v>15089</v>
      </c>
      <c r="C14" s="71">
        <v>6</v>
      </c>
      <c r="D14" s="71"/>
      <c r="E14" s="71"/>
      <c r="F14" s="73">
        <v>373</v>
      </c>
      <c r="G14" s="73"/>
      <c r="H14" s="73"/>
      <c r="I14" s="70">
        <f t="shared" ref="I14:I25" si="2">SUM(B14:H14)</f>
        <v>15468</v>
      </c>
    </row>
    <row r="15" spans="1:23" x14ac:dyDescent="0.25">
      <c r="A15" s="74" t="s">
        <v>56</v>
      </c>
      <c r="B15" s="77">
        <v>9138</v>
      </c>
      <c r="C15" s="71">
        <v>15</v>
      </c>
      <c r="D15" s="71"/>
      <c r="E15" s="71"/>
      <c r="F15" s="73">
        <v>73</v>
      </c>
      <c r="G15" s="73"/>
      <c r="H15" s="73"/>
      <c r="I15" s="70">
        <f t="shared" si="2"/>
        <v>9226</v>
      </c>
    </row>
    <row r="16" spans="1:23" x14ac:dyDescent="0.25">
      <c r="A16" s="74" t="s">
        <v>57</v>
      </c>
      <c r="B16" s="77"/>
      <c r="C16" s="71"/>
      <c r="D16" s="71">
        <v>4053</v>
      </c>
      <c r="E16" s="71"/>
      <c r="F16" s="73"/>
      <c r="G16" s="73"/>
      <c r="H16" s="73">
        <v>35</v>
      </c>
      <c r="I16" s="70">
        <f t="shared" si="2"/>
        <v>4088</v>
      </c>
    </row>
    <row r="17" spans="1:9" x14ac:dyDescent="0.25">
      <c r="A17" s="74" t="s">
        <v>124</v>
      </c>
      <c r="B17" s="71">
        <v>2</v>
      </c>
      <c r="C17" s="71">
        <v>1250</v>
      </c>
      <c r="D17" s="71"/>
      <c r="E17" s="71"/>
      <c r="F17" s="73"/>
      <c r="G17" s="73"/>
      <c r="H17" s="73"/>
      <c r="I17" s="70">
        <f t="shared" si="2"/>
        <v>1252</v>
      </c>
    </row>
    <row r="18" spans="1:9" x14ac:dyDescent="0.25">
      <c r="A18" s="74" t="s">
        <v>125</v>
      </c>
      <c r="B18" s="77">
        <v>273</v>
      </c>
      <c r="C18" s="129"/>
      <c r="D18" s="71"/>
      <c r="E18" s="71">
        <v>19</v>
      </c>
      <c r="F18" s="73"/>
      <c r="G18" s="73"/>
      <c r="H18" s="73"/>
      <c r="I18" s="70">
        <f t="shared" si="2"/>
        <v>292</v>
      </c>
    </row>
    <row r="19" spans="1:9" x14ac:dyDescent="0.25">
      <c r="A19" s="74" t="s">
        <v>126</v>
      </c>
      <c r="B19" s="77"/>
      <c r="C19" s="71"/>
      <c r="D19" s="71"/>
      <c r="E19" s="71"/>
      <c r="F19" s="73"/>
      <c r="G19" s="73"/>
      <c r="H19" s="73"/>
      <c r="I19" s="70">
        <f t="shared" si="2"/>
        <v>0</v>
      </c>
    </row>
    <row r="20" spans="1:9" x14ac:dyDescent="0.25">
      <c r="A20" s="74" t="s">
        <v>58</v>
      </c>
      <c r="B20" s="77"/>
      <c r="C20" s="71">
        <v>499</v>
      </c>
      <c r="D20" s="71"/>
      <c r="E20" s="71"/>
      <c r="F20" s="73"/>
      <c r="G20" s="73"/>
      <c r="H20" s="73"/>
      <c r="I20" s="70">
        <f t="shared" si="2"/>
        <v>499</v>
      </c>
    </row>
    <row r="21" spans="1:9" x14ac:dyDescent="0.25">
      <c r="A21" s="74" t="s">
        <v>46</v>
      </c>
      <c r="B21" s="77"/>
      <c r="C21" s="71"/>
      <c r="D21" s="71"/>
      <c r="E21" s="71">
        <v>670</v>
      </c>
      <c r="F21" s="73"/>
      <c r="G21" s="73">
        <v>859</v>
      </c>
      <c r="H21" s="73"/>
      <c r="I21" s="70">
        <f>SUM(B21:H21)</f>
        <v>1529</v>
      </c>
    </row>
    <row r="22" spans="1:9" x14ac:dyDescent="0.25">
      <c r="A22" s="74" t="s">
        <v>122</v>
      </c>
      <c r="B22" s="77"/>
      <c r="C22" s="71">
        <v>4</v>
      </c>
      <c r="D22" s="71"/>
      <c r="E22" s="71">
        <v>7</v>
      </c>
      <c r="F22" s="73"/>
      <c r="G22" s="73"/>
      <c r="H22" s="73"/>
      <c r="I22" s="70">
        <f t="shared" si="2"/>
        <v>11</v>
      </c>
    </row>
    <row r="23" spans="1:9" x14ac:dyDescent="0.25">
      <c r="A23" s="74" t="s">
        <v>59</v>
      </c>
      <c r="B23" s="77">
        <v>236</v>
      </c>
      <c r="C23" s="71"/>
      <c r="D23" s="71"/>
      <c r="E23" s="71"/>
      <c r="F23" s="73"/>
      <c r="G23" s="73"/>
      <c r="H23" s="73"/>
      <c r="I23" s="70">
        <f t="shared" si="2"/>
        <v>236</v>
      </c>
    </row>
    <row r="24" spans="1:9" ht="15.75" thickBot="1" x14ac:dyDescent="0.3">
      <c r="A24" s="74" t="s">
        <v>60</v>
      </c>
      <c r="B24" s="77"/>
      <c r="C24" s="71"/>
      <c r="D24" s="71">
        <v>19</v>
      </c>
      <c r="E24" s="71"/>
      <c r="F24" s="73"/>
      <c r="G24" s="73"/>
      <c r="H24" s="73">
        <v>11</v>
      </c>
      <c r="I24" s="70">
        <f t="shared" si="2"/>
        <v>30</v>
      </c>
    </row>
    <row r="25" spans="1:9" ht="15.75" thickBot="1" x14ac:dyDescent="0.3">
      <c r="A25" s="78"/>
      <c r="B25" s="132">
        <f>SUM(B14:B24)</f>
        <v>24738</v>
      </c>
      <c r="C25" s="133">
        <f t="shared" ref="C25:H25" si="3">SUM(C14:C24)</f>
        <v>1774</v>
      </c>
      <c r="D25" s="133">
        <f t="shared" si="3"/>
        <v>4072</v>
      </c>
      <c r="E25" s="133">
        <f t="shared" si="3"/>
        <v>696</v>
      </c>
      <c r="F25" s="134">
        <f t="shared" si="3"/>
        <v>446</v>
      </c>
      <c r="G25" s="134">
        <f t="shared" si="3"/>
        <v>859</v>
      </c>
      <c r="H25" s="134">
        <f t="shared" si="3"/>
        <v>46</v>
      </c>
      <c r="I25" s="79">
        <f t="shared" si="2"/>
        <v>32631</v>
      </c>
    </row>
    <row r="27" spans="1:9" ht="15.75" thickBot="1" x14ac:dyDescent="0.3">
      <c r="A27" s="80"/>
      <c r="B27" s="58"/>
      <c r="C27" s="58"/>
      <c r="D27" s="58"/>
      <c r="E27" s="58"/>
      <c r="F27" s="58"/>
      <c r="G27" s="58"/>
      <c r="H27" s="58"/>
      <c r="I27" s="58"/>
    </row>
    <row r="28" spans="1:9" ht="15.75" thickBot="1" x14ac:dyDescent="0.3">
      <c r="A28" s="88" t="s">
        <v>22</v>
      </c>
      <c r="B28" s="89">
        <f>SUM(B9,B25)</f>
        <v>37925</v>
      </c>
      <c r="C28" s="89">
        <f t="shared" ref="C28:H28" si="4">SUM(C25,C9)</f>
        <v>7924</v>
      </c>
      <c r="D28" s="89">
        <f t="shared" si="4"/>
        <v>6958</v>
      </c>
      <c r="E28" s="89">
        <f t="shared" si="4"/>
        <v>12674</v>
      </c>
      <c r="F28" s="89">
        <f t="shared" si="4"/>
        <v>1744</v>
      </c>
      <c r="G28" s="89">
        <f t="shared" si="4"/>
        <v>1061</v>
      </c>
      <c r="H28" s="89">
        <f t="shared" si="4"/>
        <v>616</v>
      </c>
      <c r="I28" s="90">
        <f>SUM(I9,I25)</f>
        <v>68902</v>
      </c>
    </row>
    <row r="30" spans="1:9" x14ac:dyDescent="0.25">
      <c r="A30" t="s">
        <v>61</v>
      </c>
    </row>
    <row r="31" spans="1:9" ht="15.75" thickBot="1" x14ac:dyDescent="0.3"/>
    <row r="32" spans="1:9" ht="60" thickBot="1" x14ac:dyDescent="0.3">
      <c r="A32" s="59" t="s">
        <v>43</v>
      </c>
      <c r="B32" s="60" t="s">
        <v>44</v>
      </c>
      <c r="C32" s="61" t="s">
        <v>127</v>
      </c>
      <c r="D32" s="62" t="s">
        <v>45</v>
      </c>
      <c r="E32" s="62" t="s">
        <v>46</v>
      </c>
      <c r="F32" s="63" t="s">
        <v>47</v>
      </c>
      <c r="G32" s="63" t="s">
        <v>128</v>
      </c>
      <c r="H32" s="64" t="s">
        <v>48</v>
      </c>
      <c r="I32" s="65" t="s">
        <v>49</v>
      </c>
    </row>
    <row r="33" spans="1:22" x14ac:dyDescent="0.25">
      <c r="A33" s="66" t="s">
        <v>50</v>
      </c>
      <c r="B33" s="91">
        <f t="shared" ref="B33:B39" si="5">(B3/I3)*100</f>
        <v>31.477927063339735</v>
      </c>
      <c r="C33" s="91">
        <f t="shared" ref="C33:C39" si="6">(C3/I3)*100</f>
        <v>11.566824931811293</v>
      </c>
      <c r="D33" s="91">
        <f t="shared" ref="D33:D39" si="7">(D3/I3)*100</f>
        <v>13.597333063945854</v>
      </c>
      <c r="E33" s="91">
        <f t="shared" ref="E33:E39" si="8">(E3/I3)*100</f>
        <v>34.387311849681787</v>
      </c>
      <c r="F33" s="91">
        <f t="shared" ref="F33:F39" si="9">(F3/I3)*100</f>
        <v>4.4954035761187994</v>
      </c>
      <c r="G33" s="91">
        <f t="shared" ref="G33:G39" si="10">(G3/I3)*100</f>
        <v>0.76775431861804222</v>
      </c>
      <c r="H33" s="92">
        <f t="shared" ref="H33:H39" si="11">(H3/I3)*100</f>
        <v>3.7074451964844934</v>
      </c>
      <c r="I33" s="93">
        <f t="shared" ref="I33:I38" si="12">SUM(B33:H33)</f>
        <v>100.00000000000001</v>
      </c>
    </row>
    <row r="34" spans="1:22" x14ac:dyDescent="0.25">
      <c r="A34" s="94" t="s">
        <v>51</v>
      </c>
      <c r="B34" s="91">
        <f t="shared" si="5"/>
        <v>33.085928071445814</v>
      </c>
      <c r="C34" s="91">
        <f t="shared" si="6"/>
        <v>21.174269852763697</v>
      </c>
      <c r="D34" s="91">
        <f t="shared" si="7"/>
        <v>2.9869659666908039</v>
      </c>
      <c r="E34" s="91">
        <f t="shared" si="8"/>
        <v>41.425295679459332</v>
      </c>
      <c r="F34" s="91">
        <f t="shared" si="9"/>
        <v>0.77238715906348065</v>
      </c>
      <c r="G34" s="91">
        <f t="shared" si="10"/>
        <v>0.4767076997344919</v>
      </c>
      <c r="H34" s="92">
        <f t="shared" si="11"/>
        <v>7.8445570842384751E-2</v>
      </c>
      <c r="I34" s="70">
        <f t="shared" si="12"/>
        <v>100.00000000000001</v>
      </c>
    </row>
    <row r="35" spans="1:22" x14ac:dyDescent="0.25">
      <c r="A35" s="74" t="s">
        <v>52</v>
      </c>
      <c r="B35" s="91">
        <f t="shared" si="5"/>
        <v>60.756972111553786</v>
      </c>
      <c r="C35" s="91">
        <f t="shared" si="6"/>
        <v>7.8608642353662272</v>
      </c>
      <c r="D35" s="91">
        <f t="shared" si="7"/>
        <v>0.93472264787005832</v>
      </c>
      <c r="E35" s="91">
        <f t="shared" si="8"/>
        <v>18.924302788844621</v>
      </c>
      <c r="F35" s="91">
        <f t="shared" si="9"/>
        <v>10.910205332516089</v>
      </c>
      <c r="G35" s="91">
        <f t="shared" si="10"/>
        <v>0.47502298498314438</v>
      </c>
      <c r="H35" s="92">
        <f t="shared" si="11"/>
        <v>0.13790989886607416</v>
      </c>
      <c r="I35" s="70">
        <f t="shared" si="12"/>
        <v>99.999999999999986</v>
      </c>
      <c r="V35" s="125"/>
    </row>
    <row r="36" spans="1:22" x14ac:dyDescent="0.25">
      <c r="A36" s="74" t="s">
        <v>53</v>
      </c>
      <c r="B36" s="91">
        <f t="shared" si="5"/>
        <v>4.7694753577106521</v>
      </c>
      <c r="C36" s="91">
        <f t="shared" si="6"/>
        <v>3.8950715421303657</v>
      </c>
      <c r="D36" s="91">
        <f t="shared" si="7"/>
        <v>73.608903020667725</v>
      </c>
      <c r="E36" s="91">
        <f t="shared" si="8"/>
        <v>3.1001589825119238</v>
      </c>
      <c r="F36" s="91">
        <f t="shared" si="9"/>
        <v>0.1589825119236884</v>
      </c>
      <c r="G36" s="91">
        <f t="shared" si="10"/>
        <v>0.1589825119236884</v>
      </c>
      <c r="H36" s="92">
        <f t="shared" si="11"/>
        <v>14.308426073131955</v>
      </c>
      <c r="I36" s="70">
        <f t="shared" si="12"/>
        <v>99.999999999999986</v>
      </c>
    </row>
    <row r="37" spans="1:22" x14ac:dyDescent="0.25">
      <c r="A37" s="135" t="s">
        <v>123</v>
      </c>
      <c r="B37" s="95">
        <f t="shared" si="5"/>
        <v>27.673593512417639</v>
      </c>
      <c r="C37" s="95">
        <f t="shared" si="6"/>
        <v>47.03497212366954</v>
      </c>
      <c r="D37" s="95">
        <f t="shared" si="7"/>
        <v>1.9260010136847441</v>
      </c>
      <c r="E37" s="95">
        <f t="shared" si="8"/>
        <v>22.047643182970099</v>
      </c>
      <c r="F37" s="95">
        <f t="shared" si="9"/>
        <v>0.55752660922453123</v>
      </c>
      <c r="G37" s="95">
        <f t="shared" si="10"/>
        <v>0.70957932083122155</v>
      </c>
      <c r="H37" s="96">
        <f t="shared" si="11"/>
        <v>5.0684237202230108E-2</v>
      </c>
      <c r="I37" s="70">
        <f t="shared" si="12"/>
        <v>100</v>
      </c>
    </row>
    <row r="38" spans="1:22" ht="15.75" thickBot="1" x14ac:dyDescent="0.3">
      <c r="A38" s="74" t="s">
        <v>131</v>
      </c>
      <c r="B38" s="136">
        <f t="shared" si="5"/>
        <v>39.534883720930232</v>
      </c>
      <c r="C38" s="136">
        <f t="shared" si="6"/>
        <v>13.953488372093023</v>
      </c>
      <c r="D38" s="136">
        <f t="shared" si="7"/>
        <v>46.511627906976742</v>
      </c>
      <c r="E38" s="136">
        <f t="shared" si="8"/>
        <v>0</v>
      </c>
      <c r="F38" s="136">
        <f t="shared" si="9"/>
        <v>0</v>
      </c>
      <c r="G38" s="136">
        <f t="shared" si="10"/>
        <v>0</v>
      </c>
      <c r="H38" s="137">
        <f t="shared" si="11"/>
        <v>0</v>
      </c>
      <c r="I38" s="70">
        <f t="shared" si="12"/>
        <v>100</v>
      </c>
    </row>
    <row r="39" spans="1:22" ht="15.75" thickBot="1" x14ac:dyDescent="0.3">
      <c r="A39" s="78"/>
      <c r="B39" s="97">
        <f t="shared" si="5"/>
        <v>36.356869124093627</v>
      </c>
      <c r="C39" s="97">
        <f t="shared" si="6"/>
        <v>16.955694632075211</v>
      </c>
      <c r="D39" s="97">
        <f t="shared" si="7"/>
        <v>7.9567698712470021</v>
      </c>
      <c r="E39" s="97">
        <f t="shared" si="8"/>
        <v>33.023627691544213</v>
      </c>
      <c r="F39" s="97">
        <f t="shared" si="9"/>
        <v>3.5786165255989633</v>
      </c>
      <c r="G39" s="97">
        <f t="shared" si="10"/>
        <v>0.55691875051694195</v>
      </c>
      <c r="H39" s="98">
        <f t="shared" si="11"/>
        <v>1.5715034049240442</v>
      </c>
      <c r="I39" s="79">
        <f t="shared" ref="I39" si="13">SUM(B39:H39)</f>
        <v>100.00000000000001</v>
      </c>
    </row>
    <row r="44" spans="1:22" x14ac:dyDescent="0.25">
      <c r="D44" s="125"/>
    </row>
  </sheetData>
  <hyperlinks>
    <hyperlink ref="A4" location="'Dettaglio Farmacie'!A1" display="FARMACIE"/>
    <hyperlink ref="A34" location="'dettaglio Farmacie'!A1" display="FARMACIE"/>
  </hyperlinks>
  <pageMargins left="0.70866141732283472" right="0.70866141732283472" top="0.33" bottom="0.28999999999999998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P38" sqref="P38"/>
    </sheetView>
  </sheetViews>
  <sheetFormatPr defaultRowHeight="15" x14ac:dyDescent="0.25"/>
  <cols>
    <col min="1" max="1" width="24.7109375" customWidth="1"/>
    <col min="2" max="2" width="12" customWidth="1"/>
    <col min="3" max="3" width="11.42578125" customWidth="1"/>
    <col min="5" max="5" width="8.7109375" customWidth="1"/>
    <col min="6" max="6" width="10.5703125" customWidth="1"/>
    <col min="7" max="7" width="18.28515625" customWidth="1"/>
    <col min="9" max="9" width="8.28515625" customWidth="1"/>
    <col min="222" max="222" width="24.7109375" customWidth="1"/>
    <col min="223" max="223" width="12" customWidth="1"/>
    <col min="224" max="224" width="11.42578125" customWidth="1"/>
    <col min="226" max="226" width="8.7109375" customWidth="1"/>
    <col min="227" max="227" width="10.5703125" customWidth="1"/>
    <col min="228" max="228" width="16.7109375" customWidth="1"/>
    <col min="478" max="478" width="24.7109375" customWidth="1"/>
    <col min="479" max="479" width="12" customWidth="1"/>
    <col min="480" max="480" width="11.42578125" customWidth="1"/>
    <col min="482" max="482" width="8.7109375" customWidth="1"/>
    <col min="483" max="483" width="10.5703125" customWidth="1"/>
    <col min="484" max="484" width="16.7109375" customWidth="1"/>
    <col min="734" max="734" width="24.7109375" customWidth="1"/>
    <col min="735" max="735" width="12" customWidth="1"/>
    <col min="736" max="736" width="11.42578125" customWidth="1"/>
    <col min="738" max="738" width="8.7109375" customWidth="1"/>
    <col min="739" max="739" width="10.5703125" customWidth="1"/>
    <col min="740" max="740" width="16.7109375" customWidth="1"/>
    <col min="990" max="990" width="24.7109375" customWidth="1"/>
    <col min="991" max="991" width="12" customWidth="1"/>
    <col min="992" max="992" width="11.42578125" customWidth="1"/>
    <col min="994" max="994" width="8.7109375" customWidth="1"/>
    <col min="995" max="995" width="10.5703125" customWidth="1"/>
    <col min="996" max="996" width="16.7109375" customWidth="1"/>
    <col min="1246" max="1246" width="24.7109375" customWidth="1"/>
    <col min="1247" max="1247" width="12" customWidth="1"/>
    <col min="1248" max="1248" width="11.42578125" customWidth="1"/>
    <col min="1250" max="1250" width="8.7109375" customWidth="1"/>
    <col min="1251" max="1251" width="10.5703125" customWidth="1"/>
    <col min="1252" max="1252" width="16.7109375" customWidth="1"/>
    <col min="1502" max="1502" width="24.7109375" customWidth="1"/>
    <col min="1503" max="1503" width="12" customWidth="1"/>
    <col min="1504" max="1504" width="11.42578125" customWidth="1"/>
    <col min="1506" max="1506" width="8.7109375" customWidth="1"/>
    <col min="1507" max="1507" width="10.5703125" customWidth="1"/>
    <col min="1508" max="1508" width="16.7109375" customWidth="1"/>
    <col min="1758" max="1758" width="24.7109375" customWidth="1"/>
    <col min="1759" max="1759" width="12" customWidth="1"/>
    <col min="1760" max="1760" width="11.42578125" customWidth="1"/>
    <col min="1762" max="1762" width="8.7109375" customWidth="1"/>
    <col min="1763" max="1763" width="10.5703125" customWidth="1"/>
    <col min="1764" max="1764" width="16.7109375" customWidth="1"/>
    <col min="2014" max="2014" width="24.7109375" customWidth="1"/>
    <col min="2015" max="2015" width="12" customWidth="1"/>
    <col min="2016" max="2016" width="11.42578125" customWidth="1"/>
    <col min="2018" max="2018" width="8.7109375" customWidth="1"/>
    <col min="2019" max="2019" width="10.5703125" customWidth="1"/>
    <col min="2020" max="2020" width="16.7109375" customWidth="1"/>
    <col min="2270" max="2270" width="24.7109375" customWidth="1"/>
    <col min="2271" max="2271" width="12" customWidth="1"/>
    <col min="2272" max="2272" width="11.42578125" customWidth="1"/>
    <col min="2274" max="2274" width="8.7109375" customWidth="1"/>
    <col min="2275" max="2275" width="10.5703125" customWidth="1"/>
    <col min="2276" max="2276" width="16.7109375" customWidth="1"/>
    <col min="2526" max="2526" width="24.7109375" customWidth="1"/>
    <col min="2527" max="2527" width="12" customWidth="1"/>
    <col min="2528" max="2528" width="11.42578125" customWidth="1"/>
    <col min="2530" max="2530" width="8.7109375" customWidth="1"/>
    <col min="2531" max="2531" width="10.5703125" customWidth="1"/>
    <col min="2532" max="2532" width="16.7109375" customWidth="1"/>
    <col min="2782" max="2782" width="24.7109375" customWidth="1"/>
    <col min="2783" max="2783" width="12" customWidth="1"/>
    <col min="2784" max="2784" width="11.42578125" customWidth="1"/>
    <col min="2786" max="2786" width="8.7109375" customWidth="1"/>
    <col min="2787" max="2787" width="10.5703125" customWidth="1"/>
    <col min="2788" max="2788" width="16.7109375" customWidth="1"/>
    <col min="3038" max="3038" width="24.7109375" customWidth="1"/>
    <col min="3039" max="3039" width="12" customWidth="1"/>
    <col min="3040" max="3040" width="11.42578125" customWidth="1"/>
    <col min="3042" max="3042" width="8.7109375" customWidth="1"/>
    <col min="3043" max="3043" width="10.5703125" customWidth="1"/>
    <col min="3044" max="3044" width="16.7109375" customWidth="1"/>
    <col min="3294" max="3294" width="24.7109375" customWidth="1"/>
    <col min="3295" max="3295" width="12" customWidth="1"/>
    <col min="3296" max="3296" width="11.42578125" customWidth="1"/>
    <col min="3298" max="3298" width="8.7109375" customWidth="1"/>
    <col min="3299" max="3299" width="10.5703125" customWidth="1"/>
    <col min="3300" max="3300" width="16.7109375" customWidth="1"/>
    <col min="3550" max="3550" width="24.7109375" customWidth="1"/>
    <col min="3551" max="3551" width="12" customWidth="1"/>
    <col min="3552" max="3552" width="11.42578125" customWidth="1"/>
    <col min="3554" max="3554" width="8.7109375" customWidth="1"/>
    <col min="3555" max="3555" width="10.5703125" customWidth="1"/>
    <col min="3556" max="3556" width="16.7109375" customWidth="1"/>
    <col min="3806" max="3806" width="24.7109375" customWidth="1"/>
    <col min="3807" max="3807" width="12" customWidth="1"/>
    <col min="3808" max="3808" width="11.42578125" customWidth="1"/>
    <col min="3810" max="3810" width="8.7109375" customWidth="1"/>
    <col min="3811" max="3811" width="10.5703125" customWidth="1"/>
    <col min="3812" max="3812" width="16.7109375" customWidth="1"/>
    <col min="4062" max="4062" width="24.7109375" customWidth="1"/>
    <col min="4063" max="4063" width="12" customWidth="1"/>
    <col min="4064" max="4064" width="11.42578125" customWidth="1"/>
    <col min="4066" max="4066" width="8.7109375" customWidth="1"/>
    <col min="4067" max="4067" width="10.5703125" customWidth="1"/>
    <col min="4068" max="4068" width="16.7109375" customWidth="1"/>
    <col min="4318" max="4318" width="24.7109375" customWidth="1"/>
    <col min="4319" max="4319" width="12" customWidth="1"/>
    <col min="4320" max="4320" width="11.42578125" customWidth="1"/>
    <col min="4322" max="4322" width="8.7109375" customWidth="1"/>
    <col min="4323" max="4323" width="10.5703125" customWidth="1"/>
    <col min="4324" max="4324" width="16.7109375" customWidth="1"/>
    <col min="4574" max="4574" width="24.7109375" customWidth="1"/>
    <col min="4575" max="4575" width="12" customWidth="1"/>
    <col min="4576" max="4576" width="11.42578125" customWidth="1"/>
    <col min="4578" max="4578" width="8.7109375" customWidth="1"/>
    <col min="4579" max="4579" width="10.5703125" customWidth="1"/>
    <col min="4580" max="4580" width="16.7109375" customWidth="1"/>
    <col min="4830" max="4830" width="24.7109375" customWidth="1"/>
    <col min="4831" max="4831" width="12" customWidth="1"/>
    <col min="4832" max="4832" width="11.42578125" customWidth="1"/>
    <col min="4834" max="4834" width="8.7109375" customWidth="1"/>
    <col min="4835" max="4835" width="10.5703125" customWidth="1"/>
    <col min="4836" max="4836" width="16.7109375" customWidth="1"/>
    <col min="5086" max="5086" width="24.7109375" customWidth="1"/>
    <col min="5087" max="5087" width="12" customWidth="1"/>
    <col min="5088" max="5088" width="11.42578125" customWidth="1"/>
    <col min="5090" max="5090" width="8.7109375" customWidth="1"/>
    <col min="5091" max="5091" width="10.5703125" customWidth="1"/>
    <col min="5092" max="5092" width="16.7109375" customWidth="1"/>
    <col min="5342" max="5342" width="24.7109375" customWidth="1"/>
    <col min="5343" max="5343" width="12" customWidth="1"/>
    <col min="5344" max="5344" width="11.42578125" customWidth="1"/>
    <col min="5346" max="5346" width="8.7109375" customWidth="1"/>
    <col min="5347" max="5347" width="10.5703125" customWidth="1"/>
    <col min="5348" max="5348" width="16.7109375" customWidth="1"/>
    <col min="5598" max="5598" width="24.7109375" customWidth="1"/>
    <col min="5599" max="5599" width="12" customWidth="1"/>
    <col min="5600" max="5600" width="11.42578125" customWidth="1"/>
    <col min="5602" max="5602" width="8.7109375" customWidth="1"/>
    <col min="5603" max="5603" width="10.5703125" customWidth="1"/>
    <col min="5604" max="5604" width="16.7109375" customWidth="1"/>
    <col min="5854" max="5854" width="24.7109375" customWidth="1"/>
    <col min="5855" max="5855" width="12" customWidth="1"/>
    <col min="5856" max="5856" width="11.42578125" customWidth="1"/>
    <col min="5858" max="5858" width="8.7109375" customWidth="1"/>
    <col min="5859" max="5859" width="10.5703125" customWidth="1"/>
    <col min="5860" max="5860" width="16.7109375" customWidth="1"/>
    <col min="6110" max="6110" width="24.7109375" customWidth="1"/>
    <col min="6111" max="6111" width="12" customWidth="1"/>
    <col min="6112" max="6112" width="11.42578125" customWidth="1"/>
    <col min="6114" max="6114" width="8.7109375" customWidth="1"/>
    <col min="6115" max="6115" width="10.5703125" customWidth="1"/>
    <col min="6116" max="6116" width="16.7109375" customWidth="1"/>
    <col min="6366" max="6366" width="24.7109375" customWidth="1"/>
    <col min="6367" max="6367" width="12" customWidth="1"/>
    <col min="6368" max="6368" width="11.42578125" customWidth="1"/>
    <col min="6370" max="6370" width="8.7109375" customWidth="1"/>
    <col min="6371" max="6371" width="10.5703125" customWidth="1"/>
    <col min="6372" max="6372" width="16.7109375" customWidth="1"/>
    <col min="6622" max="6622" width="24.7109375" customWidth="1"/>
    <col min="6623" max="6623" width="12" customWidth="1"/>
    <col min="6624" max="6624" width="11.42578125" customWidth="1"/>
    <col min="6626" max="6626" width="8.7109375" customWidth="1"/>
    <col min="6627" max="6627" width="10.5703125" customWidth="1"/>
    <col min="6628" max="6628" width="16.7109375" customWidth="1"/>
    <col min="6878" max="6878" width="24.7109375" customWidth="1"/>
    <col min="6879" max="6879" width="12" customWidth="1"/>
    <col min="6880" max="6880" width="11.42578125" customWidth="1"/>
    <col min="6882" max="6882" width="8.7109375" customWidth="1"/>
    <col min="6883" max="6883" width="10.5703125" customWidth="1"/>
    <col min="6884" max="6884" width="16.7109375" customWidth="1"/>
    <col min="7134" max="7134" width="24.7109375" customWidth="1"/>
    <col min="7135" max="7135" width="12" customWidth="1"/>
    <col min="7136" max="7136" width="11.42578125" customWidth="1"/>
    <col min="7138" max="7138" width="8.7109375" customWidth="1"/>
    <col min="7139" max="7139" width="10.5703125" customWidth="1"/>
    <col min="7140" max="7140" width="16.7109375" customWidth="1"/>
    <col min="7390" max="7390" width="24.7109375" customWidth="1"/>
    <col min="7391" max="7391" width="12" customWidth="1"/>
    <col min="7392" max="7392" width="11.42578125" customWidth="1"/>
    <col min="7394" max="7394" width="8.7109375" customWidth="1"/>
    <col min="7395" max="7395" width="10.5703125" customWidth="1"/>
    <col min="7396" max="7396" width="16.7109375" customWidth="1"/>
    <col min="7646" max="7646" width="24.7109375" customWidth="1"/>
    <col min="7647" max="7647" width="12" customWidth="1"/>
    <col min="7648" max="7648" width="11.42578125" customWidth="1"/>
    <col min="7650" max="7650" width="8.7109375" customWidth="1"/>
    <col min="7651" max="7651" width="10.5703125" customWidth="1"/>
    <col min="7652" max="7652" width="16.7109375" customWidth="1"/>
    <col min="7902" max="7902" width="24.7109375" customWidth="1"/>
    <col min="7903" max="7903" width="12" customWidth="1"/>
    <col min="7904" max="7904" width="11.42578125" customWidth="1"/>
    <col min="7906" max="7906" width="8.7109375" customWidth="1"/>
    <col min="7907" max="7907" width="10.5703125" customWidth="1"/>
    <col min="7908" max="7908" width="16.7109375" customWidth="1"/>
    <col min="8158" max="8158" width="24.7109375" customWidth="1"/>
    <col min="8159" max="8159" width="12" customWidth="1"/>
    <col min="8160" max="8160" width="11.42578125" customWidth="1"/>
    <col min="8162" max="8162" width="8.7109375" customWidth="1"/>
    <col min="8163" max="8163" width="10.5703125" customWidth="1"/>
    <col min="8164" max="8164" width="16.7109375" customWidth="1"/>
    <col min="8414" max="8414" width="24.7109375" customWidth="1"/>
    <col min="8415" max="8415" width="12" customWidth="1"/>
    <col min="8416" max="8416" width="11.42578125" customWidth="1"/>
    <col min="8418" max="8418" width="8.7109375" customWidth="1"/>
    <col min="8419" max="8419" width="10.5703125" customWidth="1"/>
    <col min="8420" max="8420" width="16.7109375" customWidth="1"/>
    <col min="8670" max="8670" width="24.7109375" customWidth="1"/>
    <col min="8671" max="8671" width="12" customWidth="1"/>
    <col min="8672" max="8672" width="11.42578125" customWidth="1"/>
    <col min="8674" max="8674" width="8.7109375" customWidth="1"/>
    <col min="8675" max="8675" width="10.5703125" customWidth="1"/>
    <col min="8676" max="8676" width="16.7109375" customWidth="1"/>
    <col min="8926" max="8926" width="24.7109375" customWidth="1"/>
    <col min="8927" max="8927" width="12" customWidth="1"/>
    <col min="8928" max="8928" width="11.42578125" customWidth="1"/>
    <col min="8930" max="8930" width="8.7109375" customWidth="1"/>
    <col min="8931" max="8931" width="10.5703125" customWidth="1"/>
    <col min="8932" max="8932" width="16.7109375" customWidth="1"/>
    <col min="9182" max="9182" width="24.7109375" customWidth="1"/>
    <col min="9183" max="9183" width="12" customWidth="1"/>
    <col min="9184" max="9184" width="11.42578125" customWidth="1"/>
    <col min="9186" max="9186" width="8.7109375" customWidth="1"/>
    <col min="9187" max="9187" width="10.5703125" customWidth="1"/>
    <col min="9188" max="9188" width="16.7109375" customWidth="1"/>
    <col min="9438" max="9438" width="24.7109375" customWidth="1"/>
    <col min="9439" max="9439" width="12" customWidth="1"/>
    <col min="9440" max="9440" width="11.42578125" customWidth="1"/>
    <col min="9442" max="9442" width="8.7109375" customWidth="1"/>
    <col min="9443" max="9443" width="10.5703125" customWidth="1"/>
    <col min="9444" max="9444" width="16.7109375" customWidth="1"/>
    <col min="9694" max="9694" width="24.7109375" customWidth="1"/>
    <col min="9695" max="9695" width="12" customWidth="1"/>
    <col min="9696" max="9696" width="11.42578125" customWidth="1"/>
    <col min="9698" max="9698" width="8.7109375" customWidth="1"/>
    <col min="9699" max="9699" width="10.5703125" customWidth="1"/>
    <col min="9700" max="9700" width="16.7109375" customWidth="1"/>
    <col min="9950" max="9950" width="24.7109375" customWidth="1"/>
    <col min="9951" max="9951" width="12" customWidth="1"/>
    <col min="9952" max="9952" width="11.42578125" customWidth="1"/>
    <col min="9954" max="9954" width="8.7109375" customWidth="1"/>
    <col min="9955" max="9955" width="10.5703125" customWidth="1"/>
    <col min="9956" max="9956" width="16.7109375" customWidth="1"/>
    <col min="10206" max="10206" width="24.7109375" customWidth="1"/>
    <col min="10207" max="10207" width="12" customWidth="1"/>
    <col min="10208" max="10208" width="11.42578125" customWidth="1"/>
    <col min="10210" max="10210" width="8.7109375" customWidth="1"/>
    <col min="10211" max="10211" width="10.5703125" customWidth="1"/>
    <col min="10212" max="10212" width="16.7109375" customWidth="1"/>
    <col min="10462" max="10462" width="24.7109375" customWidth="1"/>
    <col min="10463" max="10463" width="12" customWidth="1"/>
    <col min="10464" max="10464" width="11.42578125" customWidth="1"/>
    <col min="10466" max="10466" width="8.7109375" customWidth="1"/>
    <col min="10467" max="10467" width="10.5703125" customWidth="1"/>
    <col min="10468" max="10468" width="16.7109375" customWidth="1"/>
    <col min="10718" max="10718" width="24.7109375" customWidth="1"/>
    <col min="10719" max="10719" width="12" customWidth="1"/>
    <col min="10720" max="10720" width="11.42578125" customWidth="1"/>
    <col min="10722" max="10722" width="8.7109375" customWidth="1"/>
    <col min="10723" max="10723" width="10.5703125" customWidth="1"/>
    <col min="10724" max="10724" width="16.7109375" customWidth="1"/>
    <col min="10974" max="10974" width="24.7109375" customWidth="1"/>
    <col min="10975" max="10975" width="12" customWidth="1"/>
    <col min="10976" max="10976" width="11.42578125" customWidth="1"/>
    <col min="10978" max="10978" width="8.7109375" customWidth="1"/>
    <col min="10979" max="10979" width="10.5703125" customWidth="1"/>
    <col min="10980" max="10980" width="16.7109375" customWidth="1"/>
    <col min="11230" max="11230" width="24.7109375" customWidth="1"/>
    <col min="11231" max="11231" width="12" customWidth="1"/>
    <col min="11232" max="11232" width="11.42578125" customWidth="1"/>
    <col min="11234" max="11234" width="8.7109375" customWidth="1"/>
    <col min="11235" max="11235" width="10.5703125" customWidth="1"/>
    <col min="11236" max="11236" width="16.7109375" customWidth="1"/>
    <col min="11486" max="11486" width="24.7109375" customWidth="1"/>
    <col min="11487" max="11487" width="12" customWidth="1"/>
    <col min="11488" max="11488" width="11.42578125" customWidth="1"/>
    <col min="11490" max="11490" width="8.7109375" customWidth="1"/>
    <col min="11491" max="11491" width="10.5703125" customWidth="1"/>
    <col min="11492" max="11492" width="16.7109375" customWidth="1"/>
    <col min="11742" max="11742" width="24.7109375" customWidth="1"/>
    <col min="11743" max="11743" width="12" customWidth="1"/>
    <col min="11744" max="11744" width="11.42578125" customWidth="1"/>
    <col min="11746" max="11746" width="8.7109375" customWidth="1"/>
    <col min="11747" max="11747" width="10.5703125" customWidth="1"/>
    <col min="11748" max="11748" width="16.7109375" customWidth="1"/>
    <col min="11998" max="11998" width="24.7109375" customWidth="1"/>
    <col min="11999" max="11999" width="12" customWidth="1"/>
    <col min="12000" max="12000" width="11.42578125" customWidth="1"/>
    <col min="12002" max="12002" width="8.7109375" customWidth="1"/>
    <col min="12003" max="12003" width="10.5703125" customWidth="1"/>
    <col min="12004" max="12004" width="16.7109375" customWidth="1"/>
    <col min="12254" max="12254" width="24.7109375" customWidth="1"/>
    <col min="12255" max="12255" width="12" customWidth="1"/>
    <col min="12256" max="12256" width="11.42578125" customWidth="1"/>
    <col min="12258" max="12258" width="8.7109375" customWidth="1"/>
    <col min="12259" max="12259" width="10.5703125" customWidth="1"/>
    <col min="12260" max="12260" width="16.7109375" customWidth="1"/>
    <col min="12510" max="12510" width="24.7109375" customWidth="1"/>
    <col min="12511" max="12511" width="12" customWidth="1"/>
    <col min="12512" max="12512" width="11.42578125" customWidth="1"/>
    <col min="12514" max="12514" width="8.7109375" customWidth="1"/>
    <col min="12515" max="12515" width="10.5703125" customWidth="1"/>
    <col min="12516" max="12516" width="16.7109375" customWidth="1"/>
    <col min="12766" max="12766" width="24.7109375" customWidth="1"/>
    <col min="12767" max="12767" width="12" customWidth="1"/>
    <col min="12768" max="12768" width="11.42578125" customWidth="1"/>
    <col min="12770" max="12770" width="8.7109375" customWidth="1"/>
    <col min="12771" max="12771" width="10.5703125" customWidth="1"/>
    <col min="12772" max="12772" width="16.7109375" customWidth="1"/>
    <col min="13022" max="13022" width="24.7109375" customWidth="1"/>
    <col min="13023" max="13023" width="12" customWidth="1"/>
    <col min="13024" max="13024" width="11.42578125" customWidth="1"/>
    <col min="13026" max="13026" width="8.7109375" customWidth="1"/>
    <col min="13027" max="13027" width="10.5703125" customWidth="1"/>
    <col min="13028" max="13028" width="16.7109375" customWidth="1"/>
    <col min="13278" max="13278" width="24.7109375" customWidth="1"/>
    <col min="13279" max="13279" width="12" customWidth="1"/>
    <col min="13280" max="13280" width="11.42578125" customWidth="1"/>
    <col min="13282" max="13282" width="8.7109375" customWidth="1"/>
    <col min="13283" max="13283" width="10.5703125" customWidth="1"/>
    <col min="13284" max="13284" width="16.7109375" customWidth="1"/>
    <col min="13534" max="13534" width="24.7109375" customWidth="1"/>
    <col min="13535" max="13535" width="12" customWidth="1"/>
    <col min="13536" max="13536" width="11.42578125" customWidth="1"/>
    <col min="13538" max="13538" width="8.7109375" customWidth="1"/>
    <col min="13539" max="13539" width="10.5703125" customWidth="1"/>
    <col min="13540" max="13540" width="16.7109375" customWidth="1"/>
    <col min="13790" max="13790" width="24.7109375" customWidth="1"/>
    <col min="13791" max="13791" width="12" customWidth="1"/>
    <col min="13792" max="13792" width="11.42578125" customWidth="1"/>
    <col min="13794" max="13794" width="8.7109375" customWidth="1"/>
    <col min="13795" max="13795" width="10.5703125" customWidth="1"/>
    <col min="13796" max="13796" width="16.7109375" customWidth="1"/>
    <col min="14046" max="14046" width="24.7109375" customWidth="1"/>
    <col min="14047" max="14047" width="12" customWidth="1"/>
    <col min="14048" max="14048" width="11.42578125" customWidth="1"/>
    <col min="14050" max="14050" width="8.7109375" customWidth="1"/>
    <col min="14051" max="14051" width="10.5703125" customWidth="1"/>
    <col min="14052" max="14052" width="16.7109375" customWidth="1"/>
    <col min="14302" max="14302" width="24.7109375" customWidth="1"/>
    <col min="14303" max="14303" width="12" customWidth="1"/>
    <col min="14304" max="14304" width="11.42578125" customWidth="1"/>
    <col min="14306" max="14306" width="8.7109375" customWidth="1"/>
    <col min="14307" max="14307" width="10.5703125" customWidth="1"/>
    <col min="14308" max="14308" width="16.7109375" customWidth="1"/>
    <col min="14558" max="14558" width="24.7109375" customWidth="1"/>
    <col min="14559" max="14559" width="12" customWidth="1"/>
    <col min="14560" max="14560" width="11.42578125" customWidth="1"/>
    <col min="14562" max="14562" width="8.7109375" customWidth="1"/>
    <col min="14563" max="14563" width="10.5703125" customWidth="1"/>
    <col min="14564" max="14564" width="16.7109375" customWidth="1"/>
    <col min="14814" max="14814" width="24.7109375" customWidth="1"/>
    <col min="14815" max="14815" width="12" customWidth="1"/>
    <col min="14816" max="14816" width="11.42578125" customWidth="1"/>
    <col min="14818" max="14818" width="8.7109375" customWidth="1"/>
    <col min="14819" max="14819" width="10.5703125" customWidth="1"/>
    <col min="14820" max="14820" width="16.7109375" customWidth="1"/>
    <col min="15070" max="15070" width="24.7109375" customWidth="1"/>
    <col min="15071" max="15071" width="12" customWidth="1"/>
    <col min="15072" max="15072" width="11.42578125" customWidth="1"/>
    <col min="15074" max="15074" width="8.7109375" customWidth="1"/>
    <col min="15075" max="15075" width="10.5703125" customWidth="1"/>
    <col min="15076" max="15076" width="16.7109375" customWidth="1"/>
    <col min="15326" max="15326" width="24.7109375" customWidth="1"/>
    <col min="15327" max="15327" width="12" customWidth="1"/>
    <col min="15328" max="15328" width="11.42578125" customWidth="1"/>
    <col min="15330" max="15330" width="8.7109375" customWidth="1"/>
    <col min="15331" max="15331" width="10.5703125" customWidth="1"/>
    <col min="15332" max="15332" width="16.7109375" customWidth="1"/>
    <col min="15582" max="15582" width="24.7109375" customWidth="1"/>
    <col min="15583" max="15583" width="12" customWidth="1"/>
    <col min="15584" max="15584" width="11.42578125" customWidth="1"/>
    <col min="15586" max="15586" width="8.7109375" customWidth="1"/>
    <col min="15587" max="15587" width="10.5703125" customWidth="1"/>
    <col min="15588" max="15588" width="16.7109375" customWidth="1"/>
    <col min="15838" max="15838" width="24.7109375" customWidth="1"/>
    <col min="15839" max="15839" width="12" customWidth="1"/>
    <col min="15840" max="15840" width="11.42578125" customWidth="1"/>
    <col min="15842" max="15842" width="8.7109375" customWidth="1"/>
    <col min="15843" max="15843" width="10.5703125" customWidth="1"/>
    <col min="15844" max="15844" width="16.7109375" customWidth="1"/>
    <col min="16094" max="16094" width="24.7109375" customWidth="1"/>
    <col min="16095" max="16095" width="12" customWidth="1"/>
    <col min="16096" max="16096" width="11.42578125" customWidth="1"/>
    <col min="16098" max="16098" width="8.7109375" customWidth="1"/>
    <col min="16099" max="16099" width="10.5703125" customWidth="1"/>
    <col min="16100" max="16100" width="16.7109375" customWidth="1"/>
  </cols>
  <sheetData>
    <row r="1" spans="1:7" ht="15.75" thickBot="1" x14ac:dyDescent="0.3">
      <c r="A1" s="218" t="s">
        <v>139</v>
      </c>
      <c r="B1" s="218"/>
      <c r="C1" s="218"/>
      <c r="D1" s="218"/>
      <c r="E1" s="218"/>
      <c r="F1" s="218"/>
      <c r="G1" s="218"/>
    </row>
    <row r="2" spans="1:7" ht="33.75" x14ac:dyDescent="0.25">
      <c r="A2" s="99" t="s">
        <v>62</v>
      </c>
      <c r="B2" s="100" t="s">
        <v>63</v>
      </c>
      <c r="C2" s="101" t="s">
        <v>64</v>
      </c>
      <c r="D2" s="100" t="s">
        <v>65</v>
      </c>
      <c r="E2" s="102" t="s">
        <v>66</v>
      </c>
      <c r="F2" s="100" t="s">
        <v>67</v>
      </c>
      <c r="G2" s="154" t="s">
        <v>68</v>
      </c>
    </row>
    <row r="3" spans="1:7" x14ac:dyDescent="0.25">
      <c r="A3" s="103" t="s">
        <v>69</v>
      </c>
      <c r="B3" s="104">
        <v>290</v>
      </c>
      <c r="C3" s="104">
        <v>3</v>
      </c>
      <c r="D3" s="104">
        <v>52</v>
      </c>
      <c r="E3" s="105">
        <v>7</v>
      </c>
      <c r="F3" s="104">
        <v>37</v>
      </c>
      <c r="G3" s="106">
        <f>(D3*100)/B3</f>
        <v>17.931034482758619</v>
      </c>
    </row>
    <row r="4" spans="1:7" x14ac:dyDescent="0.25">
      <c r="A4" s="103" t="s">
        <v>70</v>
      </c>
      <c r="B4" s="104">
        <v>179</v>
      </c>
      <c r="C4" s="104">
        <v>1</v>
      </c>
      <c r="D4" s="104">
        <v>34</v>
      </c>
      <c r="E4" s="105">
        <v>3</v>
      </c>
      <c r="F4" s="104">
        <v>32</v>
      </c>
      <c r="G4" s="106">
        <f t="shared" ref="G4:G55" si="0">(D4*100)/B4</f>
        <v>18.994413407821231</v>
      </c>
    </row>
    <row r="5" spans="1:7" x14ac:dyDescent="0.25">
      <c r="A5" s="103" t="s">
        <v>71</v>
      </c>
      <c r="B5" s="104">
        <v>442</v>
      </c>
      <c r="C5" s="104">
        <v>24</v>
      </c>
      <c r="D5" s="104">
        <v>74</v>
      </c>
      <c r="E5" s="105">
        <v>11</v>
      </c>
      <c r="F5" s="104">
        <v>81</v>
      </c>
      <c r="G5" s="106">
        <f t="shared" si="0"/>
        <v>16.742081447963802</v>
      </c>
    </row>
    <row r="6" spans="1:7" x14ac:dyDescent="0.25">
      <c r="A6" s="103" t="s">
        <v>72</v>
      </c>
      <c r="B6" s="104">
        <v>147</v>
      </c>
      <c r="C6" s="104">
        <v>3</v>
      </c>
      <c r="D6" s="104">
        <v>25</v>
      </c>
      <c r="E6" s="105">
        <v>7</v>
      </c>
      <c r="F6" s="104">
        <v>10</v>
      </c>
      <c r="G6" s="106">
        <f t="shared" si="0"/>
        <v>17.006802721088434</v>
      </c>
    </row>
    <row r="7" spans="1:7" x14ac:dyDescent="0.25">
      <c r="A7" s="103" t="s">
        <v>73</v>
      </c>
      <c r="B7" s="104">
        <v>921</v>
      </c>
      <c r="C7" s="104">
        <v>29</v>
      </c>
      <c r="D7" s="104">
        <v>162</v>
      </c>
      <c r="E7" s="105">
        <v>30</v>
      </c>
      <c r="F7" s="104">
        <v>124</v>
      </c>
      <c r="G7" s="106">
        <f t="shared" si="0"/>
        <v>17.589576547231271</v>
      </c>
    </row>
    <row r="8" spans="1:7" x14ac:dyDescent="0.25">
      <c r="A8" s="103" t="s">
        <v>74</v>
      </c>
      <c r="B8" s="104">
        <v>614</v>
      </c>
      <c r="C8" s="104">
        <v>14</v>
      </c>
      <c r="D8" s="104">
        <v>122</v>
      </c>
      <c r="E8" s="105">
        <v>22</v>
      </c>
      <c r="F8" s="104">
        <v>91</v>
      </c>
      <c r="G8" s="106">
        <f t="shared" si="0"/>
        <v>19.869706840390879</v>
      </c>
    </row>
    <row r="9" spans="1:7" x14ac:dyDescent="0.25">
      <c r="A9" s="103" t="s">
        <v>75</v>
      </c>
      <c r="B9" s="104">
        <v>306</v>
      </c>
      <c r="C9" s="104">
        <v>5</v>
      </c>
      <c r="D9" s="104">
        <v>45</v>
      </c>
      <c r="E9" s="105">
        <v>7</v>
      </c>
      <c r="F9" s="104">
        <v>55</v>
      </c>
      <c r="G9" s="106">
        <f t="shared" si="0"/>
        <v>14.705882352941176</v>
      </c>
    </row>
    <row r="10" spans="1:7" x14ac:dyDescent="0.25">
      <c r="A10" s="103" t="s">
        <v>76</v>
      </c>
      <c r="B10" s="104">
        <v>391</v>
      </c>
      <c r="C10" s="104">
        <v>6</v>
      </c>
      <c r="D10" s="104">
        <v>52</v>
      </c>
      <c r="E10" s="105">
        <v>8</v>
      </c>
      <c r="F10" s="104">
        <v>44</v>
      </c>
      <c r="G10" s="106">
        <f t="shared" si="0"/>
        <v>13.29923273657289</v>
      </c>
    </row>
    <row r="11" spans="1:7" x14ac:dyDescent="0.25">
      <c r="A11" s="103" t="s">
        <v>77</v>
      </c>
      <c r="B11" s="104">
        <v>164</v>
      </c>
      <c r="C11" s="104">
        <v>8</v>
      </c>
      <c r="D11" s="104">
        <v>28</v>
      </c>
      <c r="E11" s="105">
        <v>7</v>
      </c>
      <c r="F11" s="104">
        <v>30</v>
      </c>
      <c r="G11" s="106">
        <f t="shared" si="0"/>
        <v>17.073170731707318</v>
      </c>
    </row>
    <row r="12" spans="1:7" x14ac:dyDescent="0.25">
      <c r="A12" s="103" t="s">
        <v>78</v>
      </c>
      <c r="B12" s="104">
        <v>170</v>
      </c>
      <c r="C12" s="104">
        <v>3</v>
      </c>
      <c r="D12" s="104">
        <v>31</v>
      </c>
      <c r="E12" s="105">
        <v>4</v>
      </c>
      <c r="F12" s="104">
        <v>33</v>
      </c>
      <c r="G12" s="106">
        <f t="shared" si="0"/>
        <v>18.235294117647058</v>
      </c>
    </row>
    <row r="13" spans="1:7" x14ac:dyDescent="0.25">
      <c r="A13" s="103" t="s">
        <v>79</v>
      </c>
      <c r="B13" s="104">
        <v>241</v>
      </c>
      <c r="C13" s="104">
        <v>11</v>
      </c>
      <c r="D13" s="104">
        <v>22</v>
      </c>
      <c r="E13" s="105">
        <v>5</v>
      </c>
      <c r="F13" s="104">
        <v>44</v>
      </c>
      <c r="G13" s="106">
        <f t="shared" si="0"/>
        <v>9.1286307053941904</v>
      </c>
    </row>
    <row r="14" spans="1:7" x14ac:dyDescent="0.25">
      <c r="A14" s="103" t="s">
        <v>80</v>
      </c>
      <c r="B14" s="104">
        <v>460</v>
      </c>
      <c r="C14" s="104">
        <v>4</v>
      </c>
      <c r="D14" s="104">
        <v>68</v>
      </c>
      <c r="E14" s="105">
        <v>10</v>
      </c>
      <c r="F14" s="104">
        <v>51</v>
      </c>
      <c r="G14" s="106">
        <f t="shared" si="0"/>
        <v>14.782608695652174</v>
      </c>
    </row>
    <row r="15" spans="1:7" x14ac:dyDescent="0.25">
      <c r="A15" s="103" t="s">
        <v>81</v>
      </c>
      <c r="B15" s="104">
        <v>170</v>
      </c>
      <c r="C15" s="104">
        <v>2</v>
      </c>
      <c r="D15" s="104">
        <v>22</v>
      </c>
      <c r="E15" s="105">
        <v>4</v>
      </c>
      <c r="F15" s="104">
        <v>35</v>
      </c>
      <c r="G15" s="106">
        <f t="shared" si="0"/>
        <v>12.941176470588236</v>
      </c>
    </row>
    <row r="16" spans="1:7" x14ac:dyDescent="0.25">
      <c r="A16" s="103" t="s">
        <v>82</v>
      </c>
      <c r="B16" s="104">
        <v>186</v>
      </c>
      <c r="C16" s="104">
        <v>6</v>
      </c>
      <c r="D16" s="104">
        <v>39</v>
      </c>
      <c r="E16" s="105">
        <v>7</v>
      </c>
      <c r="F16" s="104">
        <v>31</v>
      </c>
      <c r="G16" s="106">
        <f t="shared" si="0"/>
        <v>20.967741935483872</v>
      </c>
    </row>
    <row r="17" spans="1:7" x14ac:dyDescent="0.25">
      <c r="A17" s="103" t="s">
        <v>83</v>
      </c>
      <c r="B17" s="104">
        <v>295</v>
      </c>
      <c r="C17" s="104">
        <v>10</v>
      </c>
      <c r="D17" s="104">
        <v>46</v>
      </c>
      <c r="E17" s="105">
        <v>14</v>
      </c>
      <c r="F17" s="104">
        <v>80</v>
      </c>
      <c r="G17" s="106">
        <f t="shared" si="0"/>
        <v>15.59322033898305</v>
      </c>
    </row>
    <row r="18" spans="1:7" x14ac:dyDescent="0.25">
      <c r="A18" s="103" t="s">
        <v>84</v>
      </c>
      <c r="B18" s="104">
        <v>157</v>
      </c>
      <c r="C18" s="104">
        <v>3</v>
      </c>
      <c r="D18" s="104">
        <v>29</v>
      </c>
      <c r="E18" s="105">
        <v>6</v>
      </c>
      <c r="F18" s="104">
        <v>44</v>
      </c>
      <c r="G18" s="106">
        <f t="shared" si="0"/>
        <v>18.471337579617835</v>
      </c>
    </row>
    <row r="19" spans="1:7" x14ac:dyDescent="0.25">
      <c r="A19" s="103" t="s">
        <v>85</v>
      </c>
      <c r="B19" s="104">
        <v>147</v>
      </c>
      <c r="C19" s="104">
        <v>14</v>
      </c>
      <c r="D19" s="104">
        <v>22</v>
      </c>
      <c r="E19" s="105">
        <v>8</v>
      </c>
      <c r="F19" s="104">
        <v>54</v>
      </c>
      <c r="G19" s="106">
        <f t="shared" si="0"/>
        <v>14.965986394557824</v>
      </c>
    </row>
    <row r="20" spans="1:7" x14ac:dyDescent="0.25">
      <c r="A20" s="103" t="s">
        <v>86</v>
      </c>
      <c r="B20" s="104">
        <v>76</v>
      </c>
      <c r="C20" s="153"/>
      <c r="D20" s="104">
        <v>16</v>
      </c>
      <c r="E20" s="105">
        <v>1</v>
      </c>
      <c r="F20" s="153"/>
      <c r="G20" s="106">
        <f t="shared" si="0"/>
        <v>21.05263157894737</v>
      </c>
    </row>
    <row r="21" spans="1:7" x14ac:dyDescent="0.25">
      <c r="A21" s="103" t="s">
        <v>87</v>
      </c>
      <c r="B21" s="104">
        <v>361</v>
      </c>
      <c r="C21" s="104">
        <v>3</v>
      </c>
      <c r="D21" s="104">
        <v>61</v>
      </c>
      <c r="E21" s="105">
        <v>8</v>
      </c>
      <c r="F21" s="104">
        <v>33</v>
      </c>
      <c r="G21" s="106">
        <f t="shared" si="0"/>
        <v>16.897506925207757</v>
      </c>
    </row>
    <row r="22" spans="1:7" x14ac:dyDescent="0.25">
      <c r="A22" s="103" t="s">
        <v>88</v>
      </c>
      <c r="B22" s="153"/>
      <c r="C22" s="153"/>
      <c r="D22" s="104">
        <v>11</v>
      </c>
      <c r="E22" s="105"/>
      <c r="F22" s="153"/>
      <c r="G22" s="106" t="e">
        <f t="shared" si="0"/>
        <v>#DIV/0!</v>
      </c>
    </row>
    <row r="23" spans="1:7" x14ac:dyDescent="0.25">
      <c r="A23" s="103" t="s">
        <v>89</v>
      </c>
      <c r="B23" s="104">
        <v>252</v>
      </c>
      <c r="C23" s="104">
        <v>8</v>
      </c>
      <c r="D23" s="104">
        <v>27</v>
      </c>
      <c r="E23" s="105">
        <v>9</v>
      </c>
      <c r="F23" s="104">
        <v>38</v>
      </c>
      <c r="G23" s="106">
        <f t="shared" si="0"/>
        <v>10.714285714285714</v>
      </c>
    </row>
    <row r="24" spans="1:7" x14ac:dyDescent="0.25">
      <c r="A24" s="103" t="s">
        <v>90</v>
      </c>
      <c r="B24" s="104">
        <v>17</v>
      </c>
      <c r="C24" s="153"/>
      <c r="D24" s="104">
        <v>1</v>
      </c>
      <c r="E24" s="105"/>
      <c r="F24" s="153"/>
      <c r="G24" s="106">
        <f t="shared" si="0"/>
        <v>5.882352941176471</v>
      </c>
    </row>
    <row r="25" spans="1:7" x14ac:dyDescent="0.25">
      <c r="A25" s="103" t="s">
        <v>91</v>
      </c>
      <c r="B25" s="104">
        <v>528</v>
      </c>
      <c r="C25" s="104">
        <v>22</v>
      </c>
      <c r="D25" s="104">
        <v>96</v>
      </c>
      <c r="E25" s="105">
        <v>22</v>
      </c>
      <c r="F25" s="104">
        <v>90</v>
      </c>
      <c r="G25" s="106">
        <f t="shared" si="0"/>
        <v>18.181818181818183</v>
      </c>
    </row>
    <row r="26" spans="1:7" x14ac:dyDescent="0.25">
      <c r="A26" s="103" t="s">
        <v>92</v>
      </c>
      <c r="B26" s="104">
        <v>611</v>
      </c>
      <c r="C26" s="104">
        <v>5</v>
      </c>
      <c r="D26" s="104">
        <v>83</v>
      </c>
      <c r="E26" s="105">
        <v>13</v>
      </c>
      <c r="F26" s="104">
        <v>54</v>
      </c>
      <c r="G26" s="106">
        <f t="shared" si="0"/>
        <v>13.584288052373159</v>
      </c>
    </row>
    <row r="27" spans="1:7" x14ac:dyDescent="0.25">
      <c r="A27" s="103" t="s">
        <v>93</v>
      </c>
      <c r="B27" s="104">
        <v>195</v>
      </c>
      <c r="C27" s="104">
        <v>7</v>
      </c>
      <c r="D27" s="104">
        <v>36</v>
      </c>
      <c r="E27" s="105">
        <v>13</v>
      </c>
      <c r="F27" s="104">
        <v>42</v>
      </c>
      <c r="G27" s="106">
        <f t="shared" si="0"/>
        <v>18.46153846153846</v>
      </c>
    </row>
    <row r="28" spans="1:7" x14ac:dyDescent="0.25">
      <c r="A28" s="103" t="s">
        <v>94</v>
      </c>
      <c r="B28" s="104">
        <v>559</v>
      </c>
      <c r="C28" s="104">
        <v>47</v>
      </c>
      <c r="D28" s="104">
        <v>89</v>
      </c>
      <c r="E28" s="105">
        <v>16</v>
      </c>
      <c r="F28" s="104">
        <v>116</v>
      </c>
      <c r="G28" s="106">
        <f t="shared" si="0"/>
        <v>15.921288014311271</v>
      </c>
    </row>
    <row r="29" spans="1:7" x14ac:dyDescent="0.25">
      <c r="A29" s="103" t="s">
        <v>95</v>
      </c>
      <c r="B29" s="104">
        <v>211</v>
      </c>
      <c r="C29" s="104">
        <v>2</v>
      </c>
      <c r="D29" s="104">
        <v>32</v>
      </c>
      <c r="E29" s="105">
        <v>6</v>
      </c>
      <c r="F29" s="104">
        <v>26</v>
      </c>
      <c r="G29" s="106">
        <f t="shared" si="0"/>
        <v>15.165876777251185</v>
      </c>
    </row>
    <row r="30" spans="1:7" x14ac:dyDescent="0.25">
      <c r="A30" s="103" t="s">
        <v>96</v>
      </c>
      <c r="B30" s="104">
        <v>107</v>
      </c>
      <c r="C30" s="153"/>
      <c r="D30" s="104">
        <v>21</v>
      </c>
      <c r="E30" s="105">
        <v>3</v>
      </c>
      <c r="F30" s="104">
        <v>20</v>
      </c>
      <c r="G30" s="106">
        <f t="shared" si="0"/>
        <v>19.626168224299064</v>
      </c>
    </row>
    <row r="31" spans="1:7" x14ac:dyDescent="0.25">
      <c r="A31" s="103" t="s">
        <v>97</v>
      </c>
      <c r="B31" s="104">
        <v>137</v>
      </c>
      <c r="C31" s="104">
        <v>1</v>
      </c>
      <c r="D31" s="104">
        <v>20</v>
      </c>
      <c r="E31" s="105">
        <v>3</v>
      </c>
      <c r="F31" s="104">
        <v>28</v>
      </c>
      <c r="G31" s="106">
        <f t="shared" si="0"/>
        <v>14.598540145985401</v>
      </c>
    </row>
    <row r="32" spans="1:7" x14ac:dyDescent="0.25">
      <c r="A32" s="103" t="s">
        <v>98</v>
      </c>
      <c r="B32" s="104">
        <v>190</v>
      </c>
      <c r="C32" s="104">
        <v>5</v>
      </c>
      <c r="D32" s="104">
        <v>30</v>
      </c>
      <c r="E32" s="105">
        <v>8</v>
      </c>
      <c r="F32" s="104">
        <v>30</v>
      </c>
      <c r="G32" s="106">
        <f t="shared" si="0"/>
        <v>15.789473684210526</v>
      </c>
    </row>
    <row r="33" spans="1:7" x14ac:dyDescent="0.25">
      <c r="A33" s="103" t="s">
        <v>99</v>
      </c>
      <c r="B33" s="104">
        <v>468</v>
      </c>
      <c r="C33" s="104">
        <v>5</v>
      </c>
      <c r="D33" s="104">
        <v>80</v>
      </c>
      <c r="E33" s="105">
        <v>10</v>
      </c>
      <c r="F33" s="104">
        <v>61</v>
      </c>
      <c r="G33" s="106">
        <f t="shared" si="0"/>
        <v>17.094017094017094</v>
      </c>
    </row>
    <row r="34" spans="1:7" x14ac:dyDescent="0.25">
      <c r="A34" s="103" t="s">
        <v>100</v>
      </c>
      <c r="B34" s="104">
        <v>101</v>
      </c>
      <c r="C34" s="104">
        <v>7</v>
      </c>
      <c r="D34" s="104">
        <v>14</v>
      </c>
      <c r="E34" s="105">
        <v>3</v>
      </c>
      <c r="F34" s="104">
        <v>38</v>
      </c>
      <c r="G34" s="106">
        <f t="shared" si="0"/>
        <v>13.861386138613861</v>
      </c>
    </row>
    <row r="35" spans="1:7" x14ac:dyDescent="0.25">
      <c r="A35" s="103" t="s">
        <v>101</v>
      </c>
      <c r="B35" s="104">
        <v>104</v>
      </c>
      <c r="C35" s="104">
        <v>6</v>
      </c>
      <c r="D35" s="104">
        <v>22</v>
      </c>
      <c r="E35" s="105">
        <v>5</v>
      </c>
      <c r="F35" s="104">
        <v>29</v>
      </c>
      <c r="G35" s="106">
        <f t="shared" si="0"/>
        <v>21.153846153846153</v>
      </c>
    </row>
    <row r="36" spans="1:7" x14ac:dyDescent="0.25">
      <c r="A36" s="103" t="s">
        <v>102</v>
      </c>
      <c r="B36" s="104">
        <v>541</v>
      </c>
      <c r="C36" s="104">
        <v>14</v>
      </c>
      <c r="D36" s="104">
        <v>83</v>
      </c>
      <c r="E36" s="105">
        <v>15</v>
      </c>
      <c r="F36" s="104">
        <v>99</v>
      </c>
      <c r="G36" s="106">
        <f t="shared" si="0"/>
        <v>15.341959334565619</v>
      </c>
    </row>
    <row r="37" spans="1:7" x14ac:dyDescent="0.25">
      <c r="A37" s="103" t="s">
        <v>103</v>
      </c>
      <c r="B37" s="104">
        <v>328</v>
      </c>
      <c r="C37" s="104">
        <v>16</v>
      </c>
      <c r="D37" s="104">
        <v>53</v>
      </c>
      <c r="E37" s="105">
        <v>6</v>
      </c>
      <c r="F37" s="104">
        <v>68</v>
      </c>
      <c r="G37" s="106">
        <f t="shared" si="0"/>
        <v>16.158536585365855</v>
      </c>
    </row>
    <row r="38" spans="1:7" x14ac:dyDescent="0.25">
      <c r="A38" s="103" t="s">
        <v>104</v>
      </c>
      <c r="B38" s="104">
        <v>110</v>
      </c>
      <c r="C38" s="153"/>
      <c r="D38" s="104">
        <v>17</v>
      </c>
      <c r="E38" s="105">
        <v>3</v>
      </c>
      <c r="F38" s="104">
        <v>2</v>
      </c>
      <c r="G38" s="106">
        <f t="shared" si="0"/>
        <v>15.454545454545455</v>
      </c>
    </row>
    <row r="39" spans="1:7" x14ac:dyDescent="0.25">
      <c r="A39" s="103" t="s">
        <v>105</v>
      </c>
      <c r="B39" s="104">
        <v>311</v>
      </c>
      <c r="C39" s="104">
        <v>8</v>
      </c>
      <c r="D39" s="104">
        <v>57</v>
      </c>
      <c r="E39" s="105">
        <v>9</v>
      </c>
      <c r="F39" s="104">
        <v>73</v>
      </c>
      <c r="G39" s="106">
        <f t="shared" si="0"/>
        <v>18.327974276527332</v>
      </c>
    </row>
    <row r="40" spans="1:7" x14ac:dyDescent="0.25">
      <c r="A40" s="103" t="s">
        <v>106</v>
      </c>
      <c r="B40" s="104">
        <v>194</v>
      </c>
      <c r="C40" s="104">
        <v>5</v>
      </c>
      <c r="D40" s="104">
        <v>30</v>
      </c>
      <c r="E40" s="105">
        <v>6</v>
      </c>
      <c r="F40" s="104">
        <v>34</v>
      </c>
      <c r="G40" s="106">
        <f t="shared" si="0"/>
        <v>15.463917525773196</v>
      </c>
    </row>
    <row r="41" spans="1:7" x14ac:dyDescent="0.25">
      <c r="A41" s="103" t="s">
        <v>107</v>
      </c>
      <c r="B41" s="104">
        <v>283</v>
      </c>
      <c r="C41" s="104">
        <v>4</v>
      </c>
      <c r="D41" s="104">
        <v>56</v>
      </c>
      <c r="E41" s="105">
        <v>9</v>
      </c>
      <c r="F41" s="104">
        <v>44</v>
      </c>
      <c r="G41" s="106">
        <f t="shared" si="0"/>
        <v>19.78798586572438</v>
      </c>
    </row>
    <row r="42" spans="1:7" x14ac:dyDescent="0.25">
      <c r="A42" s="103" t="s">
        <v>108</v>
      </c>
      <c r="B42" s="104">
        <v>1054</v>
      </c>
      <c r="C42" s="104">
        <v>21</v>
      </c>
      <c r="D42" s="104">
        <v>161</v>
      </c>
      <c r="E42" s="105">
        <v>32</v>
      </c>
      <c r="F42" s="104">
        <v>95</v>
      </c>
      <c r="G42" s="106">
        <f t="shared" si="0"/>
        <v>15.275142314990513</v>
      </c>
    </row>
    <row r="43" spans="1:7" x14ac:dyDescent="0.25">
      <c r="A43" s="103" t="s">
        <v>109</v>
      </c>
      <c r="B43" s="104">
        <v>279</v>
      </c>
      <c r="C43" s="104">
        <v>3</v>
      </c>
      <c r="D43" s="104">
        <v>36</v>
      </c>
      <c r="E43" s="105">
        <v>10</v>
      </c>
      <c r="F43" s="104">
        <v>36</v>
      </c>
      <c r="G43" s="106">
        <f t="shared" si="0"/>
        <v>12.903225806451612</v>
      </c>
    </row>
    <row r="44" spans="1:7" x14ac:dyDescent="0.25">
      <c r="A44" s="103" t="s">
        <v>110</v>
      </c>
      <c r="B44" s="104">
        <v>518</v>
      </c>
      <c r="C44" s="104">
        <v>8</v>
      </c>
      <c r="D44" s="104">
        <v>110</v>
      </c>
      <c r="E44" s="105">
        <v>23</v>
      </c>
      <c r="F44" s="104">
        <v>78</v>
      </c>
      <c r="G44" s="106">
        <f t="shared" si="0"/>
        <v>21.235521235521237</v>
      </c>
    </row>
    <row r="45" spans="1:7" x14ac:dyDescent="0.25">
      <c r="A45" s="103" t="s">
        <v>111</v>
      </c>
      <c r="B45" s="104">
        <v>240</v>
      </c>
      <c r="C45" s="104">
        <v>4</v>
      </c>
      <c r="D45" s="104">
        <v>37</v>
      </c>
      <c r="E45" s="105">
        <v>7</v>
      </c>
      <c r="F45" s="104">
        <v>33</v>
      </c>
      <c r="G45" s="106">
        <f t="shared" si="0"/>
        <v>15.416666666666666</v>
      </c>
    </row>
    <row r="46" spans="1:7" x14ac:dyDescent="0.25">
      <c r="A46" s="103" t="s">
        <v>112</v>
      </c>
      <c r="B46" s="104">
        <v>193</v>
      </c>
      <c r="C46" s="153"/>
      <c r="D46" s="104">
        <v>30</v>
      </c>
      <c r="E46" s="105">
        <v>8</v>
      </c>
      <c r="F46" s="104">
        <v>19</v>
      </c>
      <c r="G46" s="106">
        <f t="shared" si="0"/>
        <v>15.544041450777202</v>
      </c>
    </row>
    <row r="47" spans="1:7" x14ac:dyDescent="0.25">
      <c r="A47" s="103" t="s">
        <v>113</v>
      </c>
      <c r="B47" s="104">
        <v>617</v>
      </c>
      <c r="C47" s="104">
        <v>46</v>
      </c>
      <c r="D47" s="104">
        <v>118</v>
      </c>
      <c r="E47" s="105">
        <v>21</v>
      </c>
      <c r="F47" s="104">
        <v>204</v>
      </c>
      <c r="G47" s="106">
        <f t="shared" si="0"/>
        <v>19.124797406807133</v>
      </c>
    </row>
    <row r="48" spans="1:7" x14ac:dyDescent="0.25">
      <c r="A48" s="103" t="s">
        <v>114</v>
      </c>
      <c r="B48" s="104">
        <v>124</v>
      </c>
      <c r="C48" s="104">
        <v>6</v>
      </c>
      <c r="D48" s="104">
        <v>29</v>
      </c>
      <c r="E48" s="105">
        <v>6</v>
      </c>
      <c r="F48" s="104">
        <v>14</v>
      </c>
      <c r="G48" s="106">
        <f t="shared" si="0"/>
        <v>23.387096774193548</v>
      </c>
    </row>
    <row r="49" spans="1:7" x14ac:dyDescent="0.25">
      <c r="A49" s="103" t="s">
        <v>115</v>
      </c>
      <c r="B49" s="104">
        <v>159</v>
      </c>
      <c r="C49" s="104">
        <v>1</v>
      </c>
      <c r="D49" s="107">
        <v>24</v>
      </c>
      <c r="E49" s="105">
        <v>2</v>
      </c>
      <c r="F49" s="104">
        <v>17</v>
      </c>
      <c r="G49" s="106">
        <f t="shared" si="0"/>
        <v>15.09433962264151</v>
      </c>
    </row>
    <row r="50" spans="1:7" x14ac:dyDescent="0.25">
      <c r="A50" s="103" t="s">
        <v>116</v>
      </c>
      <c r="B50" s="104">
        <v>143</v>
      </c>
      <c r="C50" s="104">
        <v>4</v>
      </c>
      <c r="D50" s="104">
        <v>20</v>
      </c>
      <c r="E50" s="105">
        <v>6</v>
      </c>
      <c r="F50" s="104">
        <v>14</v>
      </c>
      <c r="G50" s="106">
        <f t="shared" si="0"/>
        <v>13.986013986013987</v>
      </c>
    </row>
    <row r="51" spans="1:7" x14ac:dyDescent="0.25">
      <c r="A51" s="103" t="s">
        <v>117</v>
      </c>
      <c r="B51" s="104">
        <v>223</v>
      </c>
      <c r="C51" s="104">
        <v>10</v>
      </c>
      <c r="D51" s="104">
        <v>31</v>
      </c>
      <c r="E51" s="105">
        <v>6</v>
      </c>
      <c r="F51" s="104">
        <v>47</v>
      </c>
      <c r="G51" s="106">
        <f t="shared" si="0"/>
        <v>13.901345291479821</v>
      </c>
    </row>
    <row r="52" spans="1:7" x14ac:dyDescent="0.25">
      <c r="A52" s="103" t="s">
        <v>118</v>
      </c>
      <c r="B52" s="104">
        <v>784</v>
      </c>
      <c r="C52" s="104">
        <v>55</v>
      </c>
      <c r="D52" s="104">
        <v>135</v>
      </c>
      <c r="E52" s="105">
        <v>25</v>
      </c>
      <c r="F52" s="104">
        <v>286</v>
      </c>
      <c r="G52" s="106">
        <f t="shared" si="0"/>
        <v>17.219387755102041</v>
      </c>
    </row>
    <row r="53" spans="1:7" x14ac:dyDescent="0.25">
      <c r="A53" s="103" t="s">
        <v>119</v>
      </c>
      <c r="B53" s="104">
        <v>651</v>
      </c>
      <c r="C53" s="104">
        <v>22</v>
      </c>
      <c r="D53" s="104">
        <v>102</v>
      </c>
      <c r="E53" s="105">
        <v>20</v>
      </c>
      <c r="F53" s="104">
        <v>111</v>
      </c>
      <c r="G53" s="106">
        <f t="shared" si="0"/>
        <v>15.668202764976959</v>
      </c>
    </row>
    <row r="54" spans="1:7" x14ac:dyDescent="0.25">
      <c r="A54" s="103" t="s">
        <v>120</v>
      </c>
      <c r="B54" s="104">
        <v>257</v>
      </c>
      <c r="C54" s="104">
        <v>7</v>
      </c>
      <c r="D54" s="104">
        <v>32</v>
      </c>
      <c r="E54" s="105">
        <v>6</v>
      </c>
      <c r="F54" s="104">
        <v>56</v>
      </c>
      <c r="G54" s="106">
        <f t="shared" si="0"/>
        <v>12.45136186770428</v>
      </c>
    </row>
    <row r="55" spans="1:7" ht="15.75" thickBot="1" x14ac:dyDescent="0.3">
      <c r="A55" s="108" t="s">
        <v>121</v>
      </c>
      <c r="B55" s="109">
        <v>366</v>
      </c>
      <c r="C55" s="153"/>
      <c r="D55" s="109">
        <v>67</v>
      </c>
      <c r="E55" s="110">
        <v>18</v>
      </c>
      <c r="F55" s="109">
        <v>42</v>
      </c>
      <c r="G55" s="106">
        <f t="shared" si="0"/>
        <v>18.306010928961747</v>
      </c>
    </row>
    <row r="56" spans="1:7" ht="16.5" thickTop="1" thickBot="1" x14ac:dyDescent="0.3">
      <c r="A56" s="111" t="s">
        <v>22</v>
      </c>
      <c r="B56" s="112">
        <f>SUM(B3:B55)</f>
        <v>16572</v>
      </c>
      <c r="C56" s="112">
        <f>SUM(C3:C55)</f>
        <v>498</v>
      </c>
      <c r="D56" s="112">
        <f>SUM(D3:D55)</f>
        <v>2740</v>
      </c>
      <c r="E56" s="113">
        <f>SUM(E3:E55)</f>
        <v>518</v>
      </c>
      <c r="F56" s="112">
        <f>SUM(F3:F55)</f>
        <v>2853</v>
      </c>
      <c r="G56" s="114">
        <f>(D56*100)/B56</f>
        <v>16.53391262370263</v>
      </c>
    </row>
  </sheetData>
  <mergeCells count="1">
    <mergeCell ref="A1:G1"/>
  </mergeCells>
  <pageMargins left="0.7" right="0.7" top="0.75" bottom="0.75" header="0.3" footer="0.3"/>
  <pageSetup paperSize="9" orientation="landscape" verticalDpi="0" r:id="rId1"/>
  <ignoredErrors>
    <ignoredError sqref="G2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Intestazione</vt:lpstr>
      <vt:lpstr> Attività complessiva sportelli</vt:lpstr>
      <vt:lpstr>Prenotazioni per Struttura</vt:lpstr>
      <vt:lpstr>Dettaglio Farmacie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2016-05-19T07:08:01Z</dcterms:modified>
</cp:coreProperties>
</file>